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0" yWindow="0" windowWidth="28800" windowHeight="12435"/>
  </bookViews>
  <sheets>
    <sheet name="Приложение 1" sheetId="1" r:id="rId1"/>
  </sheets>
  <definedNames>
    <definedName name="_xlnm.Print_Area" localSheetId="0">'Приложение 1'!$A$1:$H$136</definedName>
  </definedNames>
  <calcPr calcId="144525"/>
</workbook>
</file>

<file path=xl/calcChain.xml><?xml version="1.0" encoding="utf-8"?>
<calcChain xmlns="http://schemas.openxmlformats.org/spreadsheetml/2006/main">
  <c r="G108" i="1" l="1"/>
  <c r="J63" i="1"/>
  <c r="G25" i="1"/>
  <c r="J21" i="1"/>
  <c r="J15" i="1"/>
  <c r="G11" i="1" l="1"/>
  <c r="G8" i="1"/>
  <c r="J8" i="1"/>
  <c r="J12" i="1"/>
  <c r="J112" i="1" l="1"/>
  <c r="G125" i="1" s="1"/>
  <c r="G113" i="1" l="1"/>
  <c r="G133" i="1"/>
  <c r="G128" i="1"/>
  <c r="G127" i="1"/>
  <c r="G130" i="1"/>
  <c r="G117" i="1"/>
  <c r="J70" i="1"/>
  <c r="G100" i="1" s="1"/>
  <c r="G119" i="1"/>
  <c r="G46" i="1"/>
  <c r="G18" i="1"/>
  <c r="G72" i="1" l="1"/>
  <c r="G81" i="1"/>
  <c r="G92" i="1"/>
  <c r="G97" i="1"/>
  <c r="G73" i="1"/>
  <c r="G78" i="1"/>
  <c r="G82" i="1"/>
  <c r="G89" i="1"/>
  <c r="G93" i="1"/>
  <c r="G98" i="1"/>
  <c r="G102" i="1"/>
  <c r="G77" i="1"/>
  <c r="G86" i="1"/>
  <c r="G101" i="1"/>
  <c r="G75" i="1"/>
  <c r="G83" i="1"/>
  <c r="G90" i="1"/>
  <c r="G94" i="1"/>
  <c r="G99" i="1"/>
  <c r="G79" i="1"/>
  <c r="G70" i="1"/>
  <c r="G76" i="1"/>
  <c r="G80" i="1"/>
  <c r="G85" i="1"/>
  <c r="G91" i="1"/>
  <c r="G96" i="1"/>
  <c r="G63" i="1"/>
  <c r="G66" i="1"/>
  <c r="G120" i="1"/>
  <c r="G105" i="1"/>
  <c r="G121" i="1"/>
  <c r="G107" i="1"/>
  <c r="G24" i="1"/>
  <c r="G30" i="1"/>
  <c r="G36" i="1"/>
  <c r="G41" i="1"/>
  <c r="G47" i="1"/>
  <c r="G49" i="1"/>
  <c r="G26" i="1"/>
  <c r="G31" i="1"/>
  <c r="G37" i="1"/>
  <c r="G42" i="1"/>
  <c r="G21" i="1"/>
  <c r="G27" i="1"/>
  <c r="G32" i="1"/>
  <c r="G38" i="1"/>
  <c r="G45" i="1"/>
  <c r="G50" i="1"/>
  <c r="G23" i="1"/>
  <c r="G29" i="1"/>
  <c r="G34" i="1"/>
  <c r="G39" i="1"/>
  <c r="G16" i="1"/>
  <c r="G112" i="1"/>
  <c r="G132" i="1"/>
  <c r="G114" i="1"/>
  <c r="G115" i="1"/>
  <c r="G14" i="1"/>
</calcChain>
</file>

<file path=xl/sharedStrings.xml><?xml version="1.0" encoding="utf-8"?>
<sst xmlns="http://schemas.openxmlformats.org/spreadsheetml/2006/main" count="272" uniqueCount="162">
  <si>
    <t>Наименование хозяйствующего субъекта</t>
  </si>
  <si>
    <t>Рыночная доля хозяйствующего субъекта в натуральном выражении (по объемам реализованных товаров/ работ/ услуг), в процентах</t>
  </si>
  <si>
    <t>Рыночная доля хозяйствующего субъекта в стоимостном выражении (по выручке от реализации товаров/ работ/ услуг), в процентах</t>
  </si>
  <si>
    <t>Суммарный объем государственного (со стороны субъекта РФ и муниципальных образований) финансирования хозяйствующего субъекта, в рублях</t>
  </si>
  <si>
    <t>№ п/п</t>
  </si>
  <si>
    <t>Наименование рынка присутствия хозйствующего субъекта по отраслевому признаку</t>
  </si>
  <si>
    <t>Доля участия муниципального образования в хозяйствующем субъекте, в процентах</t>
  </si>
  <si>
    <t xml:space="preserve">Приложение 1 к годовому отчету </t>
  </si>
  <si>
    <t>ООО "Водоканал Крымск"</t>
  </si>
  <si>
    <t>МУП «Варениковское коммунальное хозяйство» Варениковского сельского поселения Крымского района</t>
  </si>
  <si>
    <t>МУП "Монолит" Варениковского сельского поселения</t>
  </si>
  <si>
    <t>МБДОУ детский сад №1</t>
  </si>
  <si>
    <t>рынок услуг дошкольного образования</t>
  </si>
  <si>
    <t>МБДОУ детский сад №2</t>
  </si>
  <si>
    <t>МБДОУ детский сад №4</t>
  </si>
  <si>
    <t>МБДОУ детский сад №5</t>
  </si>
  <si>
    <t>МБДОУ детский сад № 6</t>
  </si>
  <si>
    <t>МБДОУ детский сад №7</t>
  </si>
  <si>
    <t>МБДОУ детский сад №8</t>
  </si>
  <si>
    <t>МБДОУ детский сад №9</t>
  </si>
  <si>
    <t>МБДОУ "Центр №10"</t>
  </si>
  <si>
    <t>МБДОУ детский сад №11</t>
  </si>
  <si>
    <t>МБДОУ детский сад №12</t>
  </si>
  <si>
    <t>МБДОУ детский сад №13</t>
  </si>
  <si>
    <t>МБДОУ детский сад №14</t>
  </si>
  <si>
    <t>МБДОУ детский сад №15</t>
  </si>
  <si>
    <t>МБДОУ детский сад №16</t>
  </si>
  <si>
    <t>МБДОУ детский сад №17</t>
  </si>
  <si>
    <t>МБДОУ детский сад №18</t>
  </si>
  <si>
    <t>МБДОУ детский сад №19</t>
  </si>
  <si>
    <t>МБДОУ детский сад №20</t>
  </si>
  <si>
    <t>МАДОУ детский сад №21</t>
  </si>
  <si>
    <t>МБДОУ детский сад №22</t>
  </si>
  <si>
    <t>МАДОУ детский сад№23</t>
  </si>
  <si>
    <t>МБДОУ детский сад №24</t>
  </si>
  <si>
    <t>МБДОУ детский сад №25</t>
  </si>
  <si>
    <t>МБДОУ детский сад №26</t>
  </si>
  <si>
    <t>МБДОУ детский сад №27</t>
  </si>
  <si>
    <t>МБДОУ детский сад №28</t>
  </si>
  <si>
    <t>МБДОУ детский сад №29</t>
  </si>
  <si>
    <t>МБДОУ детский сад №31</t>
  </si>
  <si>
    <t>МБДОУ детский сад №32</t>
  </si>
  <si>
    <t>МБДОУ детский сад №33</t>
  </si>
  <si>
    <t>МБДОУ детский сад №34</t>
  </si>
  <si>
    <t>МБДОУ детский сад №35</t>
  </si>
  <si>
    <t>МБДОУ детский сад №36</t>
  </si>
  <si>
    <t>МБДОУ детский сад №37</t>
  </si>
  <si>
    <t>МБДОУ детский сад №39</t>
  </si>
  <si>
    <t>МБДОУ детский сад №40</t>
  </si>
  <si>
    <t>МБДОУ детский сад №41</t>
  </si>
  <si>
    <t>МБДОУ детский сад №42</t>
  </si>
  <si>
    <t>МБДОУ детский сад №43</t>
  </si>
  <si>
    <t>МБДОУ детский сад №44</t>
  </si>
  <si>
    <t xml:space="preserve">МБОУ ДО  ЦРТДЮ </t>
  </si>
  <si>
    <t>МАУ ДО ДЮСШ № 1</t>
  </si>
  <si>
    <t>рынок услуг дополнительного образования детей</t>
  </si>
  <si>
    <t>МБОУ ДО ДЮСШ № 2</t>
  </si>
  <si>
    <t>МБОУ ДО ДЭБЦ</t>
  </si>
  <si>
    <t>МБУ ИМЦ</t>
  </si>
  <si>
    <t>рынок услуг общего образования</t>
  </si>
  <si>
    <t>МБУ ЦОКО</t>
  </si>
  <si>
    <t>МБОУ СОШ №1</t>
  </si>
  <si>
    <t>МБОУ СОШ №2</t>
  </si>
  <si>
    <t>МБОУ СОШ №3</t>
  </si>
  <si>
    <t>МБОУ СОШ №4</t>
  </si>
  <si>
    <t>МБОУ ООШ №5</t>
  </si>
  <si>
    <t>МБОУ СОШ №6</t>
  </si>
  <si>
    <t>МБОУ Гимназия №7</t>
  </si>
  <si>
    <t>МБОУ СОШ №9</t>
  </si>
  <si>
    <t>МБОУ СОШ №10</t>
  </si>
  <si>
    <t>МАОУ СОШ № 11</t>
  </si>
  <si>
    <t>МБОУ СОШ №12</t>
  </si>
  <si>
    <t>МБОУ ООШ №14</t>
  </si>
  <si>
    <t>МБОУ СОШ №16</t>
  </si>
  <si>
    <t>МБОУ СОШ №20</t>
  </si>
  <si>
    <t>МБОУ ООШ №22</t>
  </si>
  <si>
    <t>МБОУ ООШ №23</t>
  </si>
  <si>
    <t>МБОУ СОШ №24</t>
  </si>
  <si>
    <t>МБОУ СОШ №25</t>
  </si>
  <si>
    <t>МБОУ ООШ №28</t>
  </si>
  <si>
    <t>МБОУ СОШ №31</t>
  </si>
  <si>
    <t>МБОУ СОШ №36</t>
  </si>
  <si>
    <t>МБОУ ООШ №38</t>
  </si>
  <si>
    <t>МБОУ СОШ №41</t>
  </si>
  <si>
    <t>МБОУ СОШ №44</t>
  </si>
  <si>
    <t>МБОУ СОШ №45</t>
  </si>
  <si>
    <t>МБОУ СОШ №56</t>
  </si>
  <si>
    <t>МБОУ СОШ №57</t>
  </si>
  <si>
    <t>МБОУ СОШ №58</t>
  </si>
  <si>
    <t>МБОУ СОШ №59</t>
  </si>
  <si>
    <t>МБОУ ООШ №60</t>
  </si>
  <si>
    <t>МБОУ СОШ №61</t>
  </si>
  <si>
    <t>МБОУ СОШ №62</t>
  </si>
  <si>
    <t>МБОУ ООШ №65</t>
  </si>
  <si>
    <t>МБОУ ООШ №66</t>
  </si>
  <si>
    <t>МКУ "АХУ"</t>
  </si>
  <si>
    <t>МКУ "УЧСГЗ МО Крымский район"</t>
  </si>
  <si>
    <t>МКУ "УУСЗ"</t>
  </si>
  <si>
    <t>МКУ ЦБ органов местного самоуправления</t>
  </si>
  <si>
    <t xml:space="preserve">МКУ "УЗР" </t>
  </si>
  <si>
    <t>МКУК  « СКЦ Киевского сельского поселения»</t>
  </si>
  <si>
    <t>МКУ « Киевская поселенческая библиотека»</t>
  </si>
  <si>
    <t>МБУ СШОР "Ровесник"</t>
  </si>
  <si>
    <t>МБУ "Спортивная школа Урожай"</t>
  </si>
  <si>
    <t>МБУ СШ "Крымская"</t>
  </si>
  <si>
    <t>МБУ СШ "Витязь"</t>
  </si>
  <si>
    <t>МКУ "МКЦ "Русь"</t>
  </si>
  <si>
    <t>культура (проведение культурно-массовых мероприятий)</t>
  </si>
  <si>
    <t>МКУ "Крымская городская библиотека"</t>
  </si>
  <si>
    <t>культура (библиотечное обслуживание)</t>
  </si>
  <si>
    <t>МБУ "Крымский краеведческий музей"</t>
  </si>
  <si>
    <t>культура (показ культурных ценностей)</t>
  </si>
  <si>
    <t>МБУ "Киновидеозрелищное"</t>
  </si>
  <si>
    <t>культура (показ кинофильма)</t>
  </si>
  <si>
    <t>МКУ "Многофункиональный центр"</t>
  </si>
  <si>
    <t>ЖКХ</t>
  </si>
  <si>
    <t>МБУ "Социально-культурный центр муниципального образования Крымский район"</t>
  </si>
  <si>
    <t>культура</t>
  </si>
  <si>
    <t>МБУ "Крымская межпоселенческая районная библиотека" муниципального образования Крымский район</t>
  </si>
  <si>
    <t>МБУ ДО детская школа искусств города Крымска муниципального образования Крымский район</t>
  </si>
  <si>
    <t>МБУ ДО детская школа искусств станицы Нижнебаканской муниципального образования Крымский район</t>
  </si>
  <si>
    <t>культура  (проведение культурно-массовых мероприятий)</t>
  </si>
  <si>
    <t>культура  (библиотечное обслуживание)</t>
  </si>
  <si>
    <t>МБУ ДО детская школа искусств станицы Варениковской муниципального образования Крымский район</t>
  </si>
  <si>
    <t>МБУ ДО детская школа искусств станицы Троицкой муниципального образования Крымский район</t>
  </si>
  <si>
    <t>МБУ "Центр методического и технического обслуживания учреждений культуры" муниципального образования Крымский район</t>
  </si>
  <si>
    <t>Управление эксплуатацией жилого фонда за вознаграждение или на договорной основе</t>
  </si>
  <si>
    <t xml:space="preserve"> МКУ ХЭС УО </t>
  </si>
  <si>
    <t>МКУ «Спортивный зал « Лидер» Киевского сельского поселения»</t>
  </si>
  <si>
    <t>ИНН хозяйствующего субъекта</t>
  </si>
  <si>
    <t>МУП "Теплоэнергетический комплекс Крымского района"</t>
  </si>
  <si>
    <t>ООО "Специализированная служба Крымского района"</t>
  </si>
  <si>
    <t>МБОУ СОШ №55</t>
  </si>
  <si>
    <t>МКУ "СКЦ х.Новоукраинского Пригородного сельского поселения"</t>
  </si>
  <si>
    <t>МКУ "Поселенческая библиотека х.Новоукраинского"</t>
  </si>
  <si>
    <t>МБДОУ детский сад № 3</t>
  </si>
  <si>
    <t>МКУ "Дом культуры Варениковского сельского поселения"</t>
  </si>
  <si>
    <t>МКУ "Дом культуры хутора Школьный Варениковского сельского поселения"</t>
  </si>
  <si>
    <t>МКУ "Варениковская поселенченская библиотека"</t>
  </si>
  <si>
    <t>МКУ "Варениковский спортивный комплекс"</t>
  </si>
  <si>
    <t>спорт</t>
  </si>
  <si>
    <t>МКУ "Южная поселенченская библиотека"</t>
  </si>
  <si>
    <t>МКУ "СКЦ х.Черноморского Южного сельского поселения" Крымского района</t>
  </si>
  <si>
    <t>МКУ «Социально-культурный центр Троицкого сельского поселения муниципального образования Крымский район»</t>
  </si>
  <si>
    <t>МКУ "Троицкая поселенческая библиотека"</t>
  </si>
  <si>
    <t xml:space="preserve">Муниципальное казенное учреждение "Централизованная бухгалтерия муниципального образования Крымский район"        </t>
  </si>
  <si>
    <t>МКУ "Центр молодежной политики"</t>
  </si>
  <si>
    <t>молодежная политика</t>
  </si>
  <si>
    <t>Результаты мониторинга деятельности муниципальных унитарных предприятий, подведомственных муниципальных учреждений муниципального образования Крымский район Краснодарского края и хозяйственных обществ, акции (доли) которых принадлежат муниципальному образованию Крымский район за 2024 год</t>
  </si>
  <si>
    <t>Таблица</t>
  </si>
  <si>
    <t>Предприятие ликвидировано</t>
  </si>
  <si>
    <t>МБУ «Забота» Крымского городского поселения Крымского района</t>
  </si>
  <si>
    <t>МУП "Забота" Крымского городского поселения Крымского района</t>
  </si>
  <si>
    <t xml:space="preserve"> -</t>
  </si>
  <si>
    <t>водоснабжение и водоотведение</t>
  </si>
  <si>
    <t>ритуальные услуги</t>
  </si>
  <si>
    <t>теплоснабжение</t>
  </si>
  <si>
    <t>деятельность органов местного самоуправления по управлению вопросами общего характера (84.11.3)</t>
  </si>
  <si>
    <t>деятельность по обеспечению безопасности в чрезвычайных ситуациях; деятельность по обеспечению безопасности в области использования атомной энергии (84.25)</t>
  </si>
  <si>
    <t>деятельность по оказанию услуг в области бухгалтерского учета (69.20.2)</t>
  </si>
  <si>
    <t xml:space="preserve">водоснабжение,
водоотведение; ритуальные услуги
</t>
  </si>
  <si>
    <t>33,4%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</si>
</sst>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0.0%"/>
    <numFmt numFmtId="165" formatCode="0.000%"/>
    <numFmt numFmtId="166" formatCode="#,##0.0"/>
    <numFmt numFmtId="167" formatCode="0.0"/>
  </numFmts>
  <fonts count="11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sz val="10"/>
      <name val="Arial"/>
      <family val="2"/>
      <charset val="204"/>
    </font>
    <font>
      <sz val="10"/>
      <name val="Times New Roman"/>
      <family val="1"/>
      <charset val="204"/>
    </font>
    <font>
      <sz val="10"/>
      <color rgb="FFFF0000"/>
      <name val="Times New Roman"/>
      <family val="1"/>
      <charset val="204"/>
    </font>
    <font>
      <sz val="10"/>
      <color rgb="FFFF0000"/>
      <name val="Calibri"/>
      <family val="2"/>
      <scheme val="minor"/>
    </font>
    <font>
      <sz val="11"/>
      <color theme="1"/>
      <name val="Calibri"/>
      <family val="2"/>
      <scheme val="minor"/>
    </font>
    <font>
      <sz val="14"/>
      <color theme="1"/>
      <name val="Times New Roman"/>
      <family val="1"/>
      <charset val="204"/>
    </font>
    <font>
      <sz val="10"/>
      <color theme="0"/>
      <name val="Calibri"/>
      <family val="2"/>
      <scheme val="minor"/>
    </font>
    <font>
      <b/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</borders>
  <cellStyleXfs count="3">
    <xf numFmtId="0" fontId="0" fillId="0" borderId="0"/>
    <xf numFmtId="0" fontId="3" fillId="0" borderId="0"/>
    <xf numFmtId="9" fontId="7" fillId="0" borderId="0" applyFont="0" applyFill="0" applyBorder="0" applyAlignment="0" applyProtection="0"/>
  </cellStyleXfs>
  <cellXfs count="82">
    <xf numFmtId="0" fontId="0" fillId="0" borderId="0" xfId="0"/>
    <xf numFmtId="0" fontId="1" fillId="0" borderId="0" xfId="0" applyFont="1" applyAlignment="1">
      <alignment wrapText="1"/>
    </xf>
    <xf numFmtId="0" fontId="1" fillId="0" borderId="0" xfId="0" applyFont="1"/>
    <xf numFmtId="0" fontId="1" fillId="0" borderId="1" xfId="0" applyFont="1" applyBorder="1"/>
    <xf numFmtId="0" fontId="1" fillId="0" borderId="1" xfId="0" applyFont="1" applyBorder="1" applyAlignment="1">
      <alignment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10" fontId="2" fillId="0" borderId="1" xfId="0" applyNumberFormat="1" applyFont="1" applyBorder="1" applyAlignment="1">
      <alignment horizontal="center" vertical="center" wrapText="1"/>
    </xf>
    <xf numFmtId="164" fontId="2" fillId="0" borderId="1" xfId="0" applyNumberFormat="1" applyFont="1" applyBorder="1" applyAlignment="1">
      <alignment horizontal="center" vertical="center" wrapText="1"/>
    </xf>
    <xf numFmtId="164" fontId="2" fillId="0" borderId="1" xfId="0" applyNumberFormat="1" applyFont="1" applyBorder="1" applyAlignment="1">
      <alignment horizontal="center" wrapText="1"/>
    </xf>
    <xf numFmtId="0" fontId="2" fillId="0" borderId="1" xfId="0" applyFont="1" applyBorder="1" applyAlignment="1">
      <alignment horizontal="left" wrapText="1"/>
    </xf>
    <xf numFmtId="9" fontId="2" fillId="0" borderId="1" xfId="0" applyNumberFormat="1" applyFont="1" applyBorder="1" applyAlignment="1">
      <alignment horizontal="center" vertical="center" wrapText="1"/>
    </xf>
    <xf numFmtId="4" fontId="4" fillId="0" borderId="1" xfId="1" applyNumberFormat="1" applyFont="1" applyBorder="1" applyAlignment="1" applyProtection="1">
      <alignment horizontal="center" vertical="center"/>
      <protection hidden="1"/>
    </xf>
    <xf numFmtId="0" fontId="4" fillId="0" borderId="1" xfId="0" applyFont="1" applyBorder="1" applyAlignment="1">
      <alignment horizontal="center" vertical="center" wrapText="1"/>
    </xf>
    <xf numFmtId="4" fontId="4" fillId="0" borderId="1" xfId="1" applyNumberFormat="1" applyFont="1" applyFill="1" applyBorder="1" applyAlignment="1" applyProtection="1">
      <alignment horizontal="center" vertical="center"/>
      <protection hidden="1"/>
    </xf>
    <xf numFmtId="0" fontId="4" fillId="0" borderId="1" xfId="0" applyFont="1" applyBorder="1" applyAlignment="1">
      <alignment horizontal="left" vertical="center" wrapText="1"/>
    </xf>
    <xf numFmtId="4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justify" vertical="top" wrapText="1"/>
    </xf>
    <xf numFmtId="0" fontId="2" fillId="0" borderId="0" xfId="0" applyFont="1" applyBorder="1" applyAlignment="1">
      <alignment horizontal="center" vertical="center" wrapText="1"/>
    </xf>
    <xf numFmtId="165" fontId="2" fillId="0" borderId="1" xfId="0" applyNumberFormat="1" applyFont="1" applyBorder="1" applyAlignment="1">
      <alignment horizontal="center" vertical="center" wrapText="1"/>
    </xf>
    <xf numFmtId="164" fontId="2" fillId="0" borderId="0" xfId="0" applyNumberFormat="1" applyFont="1" applyBorder="1" applyAlignment="1">
      <alignment horizontal="center" vertical="center" wrapText="1"/>
    </xf>
    <xf numFmtId="0" fontId="1" fillId="0" borderId="3" xfId="0" applyFont="1" applyBorder="1"/>
    <xf numFmtId="0" fontId="1" fillId="0" borderId="3" xfId="0" applyFont="1" applyBorder="1" applyAlignment="1">
      <alignment wrapText="1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Border="1"/>
    <xf numFmtId="0" fontId="2" fillId="0" borderId="0" xfId="0" applyFont="1" applyBorder="1" applyAlignment="1">
      <alignment wrapText="1"/>
    </xf>
    <xf numFmtId="0" fontId="2" fillId="0" borderId="1" xfId="0" applyFont="1" applyBorder="1" applyAlignment="1">
      <alignment horizont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wrapText="1"/>
    </xf>
    <xf numFmtId="0" fontId="6" fillId="0" borderId="3" xfId="0" applyFont="1" applyBorder="1" applyAlignment="1">
      <alignment wrapText="1"/>
    </xf>
    <xf numFmtId="0" fontId="6" fillId="0" borderId="1" xfId="0" applyFont="1" applyBorder="1" applyAlignment="1">
      <alignment wrapText="1"/>
    </xf>
    <xf numFmtId="0" fontId="5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wrapText="1"/>
    </xf>
    <xf numFmtId="2" fontId="1" fillId="0" borderId="0" xfId="0" applyNumberFormat="1" applyFont="1" applyAlignment="1">
      <alignment wrapText="1"/>
    </xf>
    <xf numFmtId="0" fontId="4" fillId="2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 wrapText="1"/>
    </xf>
    <xf numFmtId="9" fontId="2" fillId="2" borderId="1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  <xf numFmtId="164" fontId="4" fillId="2" borderId="1" xfId="0" applyNumberFormat="1" applyFont="1" applyFill="1" applyBorder="1" applyAlignment="1">
      <alignment horizontal="center" vertical="center" wrapText="1"/>
    </xf>
    <xf numFmtId="4" fontId="4" fillId="2" borderId="1" xfId="1" applyNumberFormat="1" applyFont="1" applyFill="1" applyBorder="1" applyAlignment="1" applyProtection="1">
      <alignment horizontal="center" vertical="center"/>
      <protection hidden="1"/>
    </xf>
    <xf numFmtId="0" fontId="2" fillId="2" borderId="1" xfId="0" applyFont="1" applyFill="1" applyBorder="1" applyAlignment="1">
      <alignment horizontal="left" wrapText="1"/>
    </xf>
    <xf numFmtId="0" fontId="4" fillId="2" borderId="1" xfId="0" applyFont="1" applyFill="1" applyBorder="1" applyAlignment="1">
      <alignment horizontal="center" vertical="center" wrapText="1"/>
    </xf>
    <xf numFmtId="164" fontId="2" fillId="2" borderId="1" xfId="0" applyNumberFormat="1" applyFont="1" applyFill="1" applyBorder="1" applyAlignment="1">
      <alignment horizontal="center" vertical="center" wrapText="1"/>
    </xf>
    <xf numFmtId="10" fontId="4" fillId="2" borderId="1" xfId="0" applyNumberFormat="1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167" fontId="4" fillId="2" borderId="1" xfId="0" applyNumberFormat="1" applyFont="1" applyFill="1" applyBorder="1" applyAlignment="1">
      <alignment horizontal="center" vertical="center" wrapText="1"/>
    </xf>
    <xf numFmtId="10" fontId="2" fillId="2" borderId="1" xfId="0" applyNumberFormat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top" wrapText="1"/>
    </xf>
    <xf numFmtId="0" fontId="2" fillId="2" borderId="1" xfId="0" applyFont="1" applyFill="1" applyBorder="1" applyAlignment="1">
      <alignment horizontal="center" vertical="top" wrapText="1"/>
    </xf>
    <xf numFmtId="2" fontId="4" fillId="2" borderId="1" xfId="0" applyNumberFormat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wrapText="1"/>
    </xf>
    <xf numFmtId="9" fontId="4" fillId="0" borderId="1" xfId="0" applyNumberFormat="1" applyFont="1" applyBorder="1" applyAlignment="1">
      <alignment horizontal="center" vertical="center" wrapText="1"/>
    </xf>
    <xf numFmtId="167" fontId="2" fillId="2" borderId="1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wrapText="1"/>
    </xf>
    <xf numFmtId="164" fontId="2" fillId="2" borderId="1" xfId="0" applyNumberFormat="1" applyFont="1" applyFill="1" applyBorder="1" applyAlignment="1">
      <alignment horizontal="center" wrapText="1"/>
    </xf>
    <xf numFmtId="10" fontId="2" fillId="2" borderId="2" xfId="0" applyNumberFormat="1" applyFont="1" applyFill="1" applyBorder="1" applyAlignment="1">
      <alignment horizontal="center" vertical="center" wrapText="1"/>
    </xf>
    <xf numFmtId="10" fontId="4" fillId="2" borderId="4" xfId="0" applyNumberFormat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wrapText="1"/>
    </xf>
    <xf numFmtId="4" fontId="4" fillId="2" borderId="1" xfId="1" applyNumberFormat="1" applyFont="1" applyFill="1" applyBorder="1" applyAlignment="1" applyProtection="1">
      <alignment horizontal="center" vertical="center" wrapText="1"/>
      <protection hidden="1"/>
    </xf>
    <xf numFmtId="164" fontId="4" fillId="2" borderId="1" xfId="2" applyNumberFormat="1" applyFont="1" applyFill="1" applyBorder="1" applyAlignment="1">
      <alignment horizontal="center" vertical="center" wrapText="1"/>
    </xf>
    <xf numFmtId="9" fontId="4" fillId="2" borderId="1" xfId="2" applyNumberFormat="1" applyFont="1" applyFill="1" applyBorder="1" applyAlignment="1">
      <alignment horizontal="center" vertical="center" wrapText="1"/>
    </xf>
    <xf numFmtId="164" fontId="2" fillId="2" borderId="2" xfId="0" applyNumberFormat="1" applyFont="1" applyFill="1" applyBorder="1" applyAlignment="1">
      <alignment horizontal="center" vertical="center" wrapText="1"/>
    </xf>
    <xf numFmtId="164" fontId="4" fillId="2" borderId="3" xfId="2" applyNumberFormat="1" applyFont="1" applyFill="1" applyBorder="1" applyAlignment="1">
      <alignment horizontal="center" vertical="center" wrapText="1"/>
    </xf>
    <xf numFmtId="164" fontId="2" fillId="2" borderId="1" xfId="2" applyNumberFormat="1" applyFont="1" applyFill="1" applyBorder="1" applyAlignment="1">
      <alignment horizontal="center" vertical="center" wrapText="1"/>
    </xf>
    <xf numFmtId="164" fontId="2" fillId="0" borderId="1" xfId="2" applyNumberFormat="1" applyFont="1" applyBorder="1" applyAlignment="1">
      <alignment horizontal="center" vertical="center" wrapText="1"/>
    </xf>
    <xf numFmtId="164" fontId="2" fillId="2" borderId="2" xfId="2" applyNumberFormat="1" applyFont="1" applyFill="1" applyBorder="1" applyAlignment="1">
      <alignment horizontal="center" vertical="center" wrapText="1"/>
    </xf>
    <xf numFmtId="0" fontId="9" fillId="2" borderId="0" xfId="0" applyFont="1" applyFill="1" applyAlignment="1">
      <alignment wrapText="1"/>
    </xf>
    <xf numFmtId="4" fontId="9" fillId="2" borderId="0" xfId="0" applyNumberFormat="1" applyFont="1" applyFill="1" applyAlignment="1">
      <alignment wrapText="1"/>
    </xf>
    <xf numFmtId="0" fontId="9" fillId="0" borderId="0" xfId="0" applyFont="1" applyAlignment="1">
      <alignment wrapText="1"/>
    </xf>
    <xf numFmtId="166" fontId="9" fillId="0" borderId="0" xfId="0" applyNumberFormat="1" applyFont="1" applyAlignment="1">
      <alignment wrapText="1"/>
    </xf>
    <xf numFmtId="4" fontId="9" fillId="0" borderId="0" xfId="0" applyNumberFormat="1" applyFont="1" applyAlignment="1">
      <alignment wrapText="1"/>
    </xf>
    <xf numFmtId="2" fontId="9" fillId="0" borderId="0" xfId="0" applyNumberFormat="1" applyFont="1" applyAlignment="1">
      <alignment wrapText="1"/>
    </xf>
    <xf numFmtId="0" fontId="8" fillId="0" borderId="0" xfId="0" applyFont="1" applyBorder="1" applyAlignment="1">
      <alignment horizontal="right" vertical="center"/>
    </xf>
    <xf numFmtId="10" fontId="4" fillId="0" borderId="1" xfId="0" applyNumberFormat="1" applyFont="1" applyBorder="1" applyAlignment="1">
      <alignment horizontal="center" vertical="center" wrapText="1"/>
    </xf>
    <xf numFmtId="167" fontId="4" fillId="0" borderId="1" xfId="0" applyNumberFormat="1" applyFont="1" applyBorder="1" applyAlignment="1">
      <alignment horizontal="center" vertical="center" wrapText="1"/>
    </xf>
    <xf numFmtId="10" fontId="2" fillId="2" borderId="1" xfId="2" applyNumberFormat="1" applyFont="1" applyFill="1" applyBorder="1" applyAlignment="1">
      <alignment horizontal="center" vertical="center" wrapText="1"/>
    </xf>
    <xf numFmtId="10" fontId="4" fillId="0" borderId="1" xfId="2" applyNumberFormat="1" applyFont="1" applyBorder="1" applyAlignment="1">
      <alignment horizontal="center" vertical="center" wrapText="1"/>
    </xf>
    <xf numFmtId="49" fontId="4" fillId="2" borderId="1" xfId="0" applyNumberFormat="1" applyFont="1" applyFill="1" applyBorder="1" applyAlignment="1">
      <alignment horizontal="center" vertical="center" wrapText="1"/>
    </xf>
    <xf numFmtId="0" fontId="8" fillId="0" borderId="0" xfId="0" applyFont="1" applyBorder="1" applyAlignment="1">
      <alignment horizontal="right" vertical="center"/>
    </xf>
    <xf numFmtId="0" fontId="10" fillId="0" borderId="0" xfId="0" applyFont="1" applyBorder="1" applyAlignment="1">
      <alignment horizontal="center" vertical="center" wrapText="1"/>
    </xf>
  </cellXfs>
  <cellStyles count="3">
    <cellStyle name="Обычный" xfId="0" builtinId="0"/>
    <cellStyle name="Обычный_tmp" xfId="1"/>
    <cellStyle name="Процентный" xfId="2" builtinId="5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37"/>
  <sheetViews>
    <sheetView tabSelected="1" view="pageBreakPreview" zoomScaleNormal="100" zoomScaleSheetLayoutView="100" workbookViewId="0">
      <selection activeCell="F114" sqref="F114"/>
    </sheetView>
  </sheetViews>
  <sheetFormatPr defaultRowHeight="12.75" x14ac:dyDescent="0.2"/>
  <cols>
    <col min="1" max="1" width="4" style="3" customWidth="1"/>
    <col min="2" max="2" width="21.140625" style="32" customWidth="1"/>
    <col min="3" max="3" width="18.42578125" style="4" customWidth="1"/>
    <col min="4" max="4" width="15.42578125" style="4" customWidth="1"/>
    <col min="5" max="5" width="17.140625" style="4" customWidth="1"/>
    <col min="6" max="6" width="25" style="4" customWidth="1"/>
    <col min="7" max="7" width="23.85546875" style="4" customWidth="1"/>
    <col min="8" max="8" width="26.85546875" style="4" customWidth="1"/>
    <col min="9" max="9" width="18.42578125" style="68" customWidth="1"/>
    <col min="10" max="10" width="18.42578125" style="70" customWidth="1"/>
    <col min="11" max="12" width="18.42578125" style="1" customWidth="1"/>
    <col min="13" max="16384" width="9.140625" style="2"/>
  </cols>
  <sheetData>
    <row r="1" spans="1:10" ht="30" customHeight="1" x14ac:dyDescent="0.2">
      <c r="A1" s="80" t="s">
        <v>7</v>
      </c>
      <c r="B1" s="80"/>
      <c r="C1" s="80"/>
      <c r="D1" s="80"/>
      <c r="E1" s="80"/>
      <c r="F1" s="80"/>
      <c r="G1" s="80"/>
      <c r="H1" s="80"/>
    </row>
    <row r="2" spans="1:10" ht="30" customHeight="1" x14ac:dyDescent="0.2">
      <c r="A2" s="74"/>
      <c r="B2" s="74"/>
      <c r="C2" s="74"/>
      <c r="D2" s="74"/>
      <c r="E2" s="74"/>
      <c r="F2" s="74"/>
      <c r="G2" s="74"/>
      <c r="H2" s="74"/>
    </row>
    <row r="3" spans="1:10" ht="30" customHeight="1" x14ac:dyDescent="0.2">
      <c r="A3" s="74"/>
      <c r="B3" s="74"/>
      <c r="C3" s="74"/>
      <c r="D3" s="74"/>
      <c r="E3" s="74"/>
      <c r="F3" s="74"/>
      <c r="G3" s="74"/>
      <c r="H3" s="74" t="s">
        <v>149</v>
      </c>
    </row>
    <row r="4" spans="1:10" ht="30" customHeight="1" x14ac:dyDescent="0.2">
      <c r="A4" s="74"/>
      <c r="B4" s="74"/>
      <c r="C4" s="74"/>
      <c r="D4" s="74"/>
      <c r="E4" s="74"/>
      <c r="F4" s="74"/>
      <c r="G4" s="74"/>
      <c r="H4" s="74"/>
    </row>
    <row r="5" spans="1:10" x14ac:dyDescent="0.2">
      <c r="A5" s="81" t="s">
        <v>148</v>
      </c>
      <c r="B5" s="81"/>
      <c r="C5" s="81"/>
      <c r="D5" s="81"/>
      <c r="E5" s="81"/>
      <c r="F5" s="81"/>
      <c r="G5" s="81"/>
      <c r="H5" s="81"/>
    </row>
    <row r="6" spans="1:10" ht="39.75" customHeight="1" x14ac:dyDescent="0.2">
      <c r="A6" s="81"/>
      <c r="B6" s="81"/>
      <c r="C6" s="81"/>
      <c r="D6" s="81"/>
      <c r="E6" s="81"/>
      <c r="F6" s="81"/>
      <c r="G6" s="81"/>
      <c r="H6" s="81"/>
    </row>
    <row r="7" spans="1:10" ht="94.5" customHeight="1" x14ac:dyDescent="0.2">
      <c r="A7" s="5" t="s">
        <v>4</v>
      </c>
      <c r="B7" s="13" t="s">
        <v>0</v>
      </c>
      <c r="C7" s="5" t="s">
        <v>129</v>
      </c>
      <c r="D7" s="5" t="s">
        <v>6</v>
      </c>
      <c r="E7" s="5" t="s">
        <v>5</v>
      </c>
      <c r="F7" s="5" t="s">
        <v>1</v>
      </c>
      <c r="G7" s="5" t="s">
        <v>2</v>
      </c>
      <c r="H7" s="5" t="s">
        <v>3</v>
      </c>
    </row>
    <row r="8" spans="1:10" ht="34.5" customHeight="1" x14ac:dyDescent="0.2">
      <c r="A8" s="17">
        <v>1</v>
      </c>
      <c r="B8" s="36" t="s">
        <v>8</v>
      </c>
      <c r="C8" s="37">
        <v>2337034674</v>
      </c>
      <c r="D8" s="48">
        <v>0.88329999999999997</v>
      </c>
      <c r="E8" s="39" t="s">
        <v>154</v>
      </c>
      <c r="F8" s="44">
        <v>0.66</v>
      </c>
      <c r="G8" s="44">
        <f>I8/J8</f>
        <v>0.6660331589257189</v>
      </c>
      <c r="H8" s="37">
        <v>25373500</v>
      </c>
      <c r="I8" s="68">
        <v>103277298.59999999</v>
      </c>
      <c r="J8" s="70">
        <f>I8+I11</f>
        <v>155063298.59999999</v>
      </c>
    </row>
    <row r="9" spans="1:10" ht="60.75" customHeight="1" x14ac:dyDescent="0.2">
      <c r="A9" s="17">
        <v>2</v>
      </c>
      <c r="B9" s="36" t="s">
        <v>151</v>
      </c>
      <c r="C9" s="37">
        <v>2304083796</v>
      </c>
      <c r="D9" s="44">
        <v>1</v>
      </c>
      <c r="E9" s="39" t="s">
        <v>155</v>
      </c>
      <c r="F9" s="40">
        <v>0</v>
      </c>
      <c r="G9" s="61">
        <v>0</v>
      </c>
      <c r="H9" s="37">
        <v>2400000</v>
      </c>
    </row>
    <row r="10" spans="1:10" ht="93.75" customHeight="1" x14ac:dyDescent="0.2">
      <c r="A10" s="17">
        <v>3</v>
      </c>
      <c r="B10" s="36" t="s">
        <v>152</v>
      </c>
      <c r="C10" s="43">
        <v>2337031352</v>
      </c>
      <c r="D10" s="40">
        <v>1</v>
      </c>
      <c r="E10" s="39" t="s">
        <v>155</v>
      </c>
      <c r="F10" s="40" t="s">
        <v>153</v>
      </c>
      <c r="G10" s="40" t="s">
        <v>153</v>
      </c>
      <c r="H10" s="43" t="s">
        <v>150</v>
      </c>
      <c r="I10" s="68">
        <v>569000</v>
      </c>
    </row>
    <row r="11" spans="1:10" ht="81" customHeight="1" x14ac:dyDescent="0.2">
      <c r="A11" s="17">
        <v>4</v>
      </c>
      <c r="B11" s="36" t="s">
        <v>9</v>
      </c>
      <c r="C11" s="43">
        <v>2337032846</v>
      </c>
      <c r="D11" s="40">
        <v>1</v>
      </c>
      <c r="E11" s="36" t="s">
        <v>160</v>
      </c>
      <c r="F11" s="79" t="s">
        <v>161</v>
      </c>
      <c r="G11" s="40">
        <f>I11/J8</f>
        <v>0.33396684107428115</v>
      </c>
      <c r="H11" s="43">
        <v>16011000</v>
      </c>
      <c r="I11" s="68">
        <v>51786000</v>
      </c>
    </row>
    <row r="12" spans="1:10" ht="48" customHeight="1" x14ac:dyDescent="0.2">
      <c r="A12" s="17">
        <v>5</v>
      </c>
      <c r="B12" s="36" t="s">
        <v>10</v>
      </c>
      <c r="C12" s="43">
        <v>2376000728</v>
      </c>
      <c r="D12" s="40">
        <v>1</v>
      </c>
      <c r="E12" s="36" t="s">
        <v>155</v>
      </c>
      <c r="F12" s="40" t="s">
        <v>153</v>
      </c>
      <c r="G12" s="40" t="s">
        <v>153</v>
      </c>
      <c r="H12" s="43" t="s">
        <v>150</v>
      </c>
      <c r="J12" s="70">
        <f>I12+I14+I11</f>
        <v>55274000</v>
      </c>
    </row>
    <row r="13" spans="1:10" ht="60.75" customHeight="1" x14ac:dyDescent="0.2">
      <c r="A13" s="17">
        <v>6</v>
      </c>
      <c r="B13" s="36" t="s">
        <v>130</v>
      </c>
      <c r="C13" s="43">
        <v>2376004271</v>
      </c>
      <c r="D13" s="40">
        <v>1</v>
      </c>
      <c r="E13" s="36" t="s">
        <v>156</v>
      </c>
      <c r="F13" s="40">
        <v>0.85</v>
      </c>
      <c r="G13" s="40">
        <v>0.85</v>
      </c>
      <c r="H13" s="43">
        <v>73243300</v>
      </c>
      <c r="I13" s="68">
        <v>288847091.94999999</v>
      </c>
    </row>
    <row r="14" spans="1:10" ht="57.75" customHeight="1" x14ac:dyDescent="0.2">
      <c r="A14" s="17">
        <v>7</v>
      </c>
      <c r="B14" s="36" t="s">
        <v>131</v>
      </c>
      <c r="C14" s="43">
        <v>2376003077</v>
      </c>
      <c r="D14" s="40">
        <v>1</v>
      </c>
      <c r="E14" s="36" t="s">
        <v>155</v>
      </c>
      <c r="F14" s="40">
        <v>6.3E-2</v>
      </c>
      <c r="G14" s="40">
        <f>I14/J12</f>
        <v>6.310381010963563E-2</v>
      </c>
      <c r="H14" s="43">
        <v>0</v>
      </c>
      <c r="I14" s="68">
        <v>3488000</v>
      </c>
    </row>
    <row r="15" spans="1:10" ht="77.25" customHeight="1" x14ac:dyDescent="0.2">
      <c r="A15" s="17">
        <v>8</v>
      </c>
      <c r="B15" s="36" t="s">
        <v>95</v>
      </c>
      <c r="C15" s="37">
        <v>2337044320</v>
      </c>
      <c r="D15" s="38">
        <v>1</v>
      </c>
      <c r="E15" s="42" t="s">
        <v>157</v>
      </c>
      <c r="F15" s="40">
        <v>0.83799999999999997</v>
      </c>
      <c r="G15" s="61">
        <v>0</v>
      </c>
      <c r="H15" s="41">
        <v>63318158.619999997</v>
      </c>
      <c r="I15" s="69"/>
      <c r="J15" s="70">
        <f>I16+I18</f>
        <v>951079</v>
      </c>
    </row>
    <row r="16" spans="1:10" ht="76.5" x14ac:dyDescent="0.2">
      <c r="A16" s="17">
        <v>9</v>
      </c>
      <c r="B16" s="36" t="s">
        <v>99</v>
      </c>
      <c r="C16" s="37">
        <v>2337034748</v>
      </c>
      <c r="D16" s="38">
        <v>1</v>
      </c>
      <c r="E16" s="42" t="s">
        <v>157</v>
      </c>
      <c r="F16" s="40">
        <v>9.8000000000000004E-2</v>
      </c>
      <c r="G16" s="40">
        <f>I16/J15</f>
        <v>1</v>
      </c>
      <c r="H16" s="41">
        <v>5753727.0300000003</v>
      </c>
      <c r="I16" s="68">
        <v>951079</v>
      </c>
      <c r="J16" s="71"/>
    </row>
    <row r="17" spans="1:10" ht="153" x14ac:dyDescent="0.2">
      <c r="A17" s="17">
        <v>10</v>
      </c>
      <c r="B17" s="36" t="s">
        <v>96</v>
      </c>
      <c r="C17" s="37">
        <v>2337027469</v>
      </c>
      <c r="D17" s="38">
        <v>1</v>
      </c>
      <c r="E17" s="39" t="s">
        <v>158</v>
      </c>
      <c r="F17" s="40">
        <v>1</v>
      </c>
      <c r="G17" s="40">
        <v>1</v>
      </c>
      <c r="H17" s="41">
        <v>58772218.350000001</v>
      </c>
      <c r="I17" s="68">
        <v>259333.33</v>
      </c>
    </row>
    <row r="18" spans="1:10" ht="75" customHeight="1" x14ac:dyDescent="0.2">
      <c r="A18" s="17">
        <v>11</v>
      </c>
      <c r="B18" s="36" t="s">
        <v>97</v>
      </c>
      <c r="C18" s="37">
        <v>2376000365</v>
      </c>
      <c r="D18" s="38">
        <v>1</v>
      </c>
      <c r="E18" s="42" t="s">
        <v>157</v>
      </c>
      <c r="F18" s="40">
        <v>6.4000000000000001E-2</v>
      </c>
      <c r="G18" s="62">
        <f>I18/J15</f>
        <v>0</v>
      </c>
      <c r="H18" s="41">
        <v>3760040.96</v>
      </c>
    </row>
    <row r="19" spans="1:10" ht="89.25" x14ac:dyDescent="0.2">
      <c r="A19" s="17">
        <v>12</v>
      </c>
      <c r="B19" s="36" t="s">
        <v>145</v>
      </c>
      <c r="C19" s="37">
        <v>2376000661</v>
      </c>
      <c r="D19" s="38">
        <v>1</v>
      </c>
      <c r="E19" s="39" t="s">
        <v>159</v>
      </c>
      <c r="F19" s="40">
        <v>0.83899999999999997</v>
      </c>
      <c r="G19" s="61">
        <v>0</v>
      </c>
      <c r="H19" s="60">
        <v>66222876.100000001</v>
      </c>
    </row>
    <row r="20" spans="1:10" ht="63.75" x14ac:dyDescent="0.2">
      <c r="A20" s="17">
        <v>13</v>
      </c>
      <c r="B20" s="36" t="s">
        <v>98</v>
      </c>
      <c r="C20" s="37">
        <v>2376000679</v>
      </c>
      <c r="D20" s="38">
        <v>1</v>
      </c>
      <c r="E20" s="39" t="s">
        <v>159</v>
      </c>
      <c r="F20" s="40">
        <v>0.161</v>
      </c>
      <c r="G20" s="61">
        <v>0</v>
      </c>
      <c r="H20" s="41">
        <v>12789851.529999999</v>
      </c>
      <c r="I20" s="69"/>
    </row>
    <row r="21" spans="1:10" ht="38.25" x14ac:dyDescent="0.2">
      <c r="A21" s="17">
        <v>14</v>
      </c>
      <c r="B21" s="34" t="s">
        <v>11</v>
      </c>
      <c r="C21" s="27">
        <v>2337018305</v>
      </c>
      <c r="D21" s="9">
        <v>1</v>
      </c>
      <c r="E21" s="6" t="s">
        <v>12</v>
      </c>
      <c r="F21" s="8">
        <v>0.04</v>
      </c>
      <c r="G21" s="8">
        <f>I21/J21</f>
        <v>3.9605729014755155E-2</v>
      </c>
      <c r="H21" s="12">
        <v>35817867.5</v>
      </c>
      <c r="I21" s="68">
        <v>79464</v>
      </c>
      <c r="J21" s="70">
        <f>I21+I23+I24+I26+I27+I29+I30+I31+I32+I34+I36+I37+I38+I39+I41+I42+I45+I46+I47+I49+I50+I54+I56+I25</f>
        <v>2006376.4000000001</v>
      </c>
    </row>
    <row r="22" spans="1:10" ht="38.25" x14ac:dyDescent="0.2">
      <c r="A22" s="17">
        <v>15</v>
      </c>
      <c r="B22" s="34" t="s">
        <v>13</v>
      </c>
      <c r="C22" s="27">
        <v>2337018070</v>
      </c>
      <c r="D22" s="9">
        <v>1</v>
      </c>
      <c r="E22" s="10" t="s">
        <v>12</v>
      </c>
      <c r="F22" s="8">
        <v>0.03</v>
      </c>
      <c r="G22" s="8">
        <v>0</v>
      </c>
      <c r="H22" s="12">
        <v>32939040.82</v>
      </c>
    </row>
    <row r="23" spans="1:10" ht="38.25" x14ac:dyDescent="0.2">
      <c r="A23" s="17">
        <v>16</v>
      </c>
      <c r="B23" s="34" t="s">
        <v>135</v>
      </c>
      <c r="C23" s="27">
        <v>2337018337</v>
      </c>
      <c r="D23" s="9">
        <v>1</v>
      </c>
      <c r="E23" s="10" t="s">
        <v>12</v>
      </c>
      <c r="F23" s="8">
        <v>1.0999999999999999E-2</v>
      </c>
      <c r="G23" s="8">
        <f>I23/J21</f>
        <v>1.0872835226730139E-2</v>
      </c>
      <c r="H23" s="14">
        <v>28530900.829999998</v>
      </c>
      <c r="I23" s="68">
        <v>21815</v>
      </c>
    </row>
    <row r="24" spans="1:10" ht="38.25" x14ac:dyDescent="0.2">
      <c r="A24" s="17">
        <v>17</v>
      </c>
      <c r="B24" s="34" t="s">
        <v>14</v>
      </c>
      <c r="C24" s="27">
        <v>2337018217</v>
      </c>
      <c r="D24" s="9">
        <v>1</v>
      </c>
      <c r="E24" s="10" t="s">
        <v>12</v>
      </c>
      <c r="F24" s="8">
        <v>7.0000000000000001E-3</v>
      </c>
      <c r="G24" s="8">
        <f>I24/J21</f>
        <v>6.844827321533486E-3</v>
      </c>
      <c r="H24" s="12">
        <v>35986907.240000002</v>
      </c>
      <c r="I24" s="68">
        <v>13733.3</v>
      </c>
    </row>
    <row r="25" spans="1:10" ht="38.25" x14ac:dyDescent="0.2">
      <c r="A25" s="17">
        <v>18</v>
      </c>
      <c r="B25" s="34" t="s">
        <v>15</v>
      </c>
      <c r="C25" s="27">
        <v>2337018440</v>
      </c>
      <c r="D25" s="9">
        <v>1</v>
      </c>
      <c r="E25" s="10" t="s">
        <v>12</v>
      </c>
      <c r="F25" s="8">
        <v>4.0000000000000001E-3</v>
      </c>
      <c r="G25" s="8">
        <f>I25/J21</f>
        <v>4.2364932123404161E-3</v>
      </c>
      <c r="H25" s="12">
        <v>10799631.08</v>
      </c>
      <c r="I25" s="68">
        <v>8500</v>
      </c>
    </row>
    <row r="26" spans="1:10" ht="38.25" x14ac:dyDescent="0.2">
      <c r="A26" s="17">
        <v>19</v>
      </c>
      <c r="B26" s="34" t="s">
        <v>16</v>
      </c>
      <c r="C26" s="27">
        <v>2337018295</v>
      </c>
      <c r="D26" s="9">
        <v>1</v>
      </c>
      <c r="E26" s="10" t="s">
        <v>12</v>
      </c>
      <c r="F26" s="8">
        <v>4.3999999999999997E-2</v>
      </c>
      <c r="G26" s="8">
        <f>I26/J21</f>
        <v>4.4095763885579987E-2</v>
      </c>
      <c r="H26" s="12">
        <v>25034015.329999998</v>
      </c>
      <c r="I26" s="68">
        <v>88472.7</v>
      </c>
    </row>
    <row r="27" spans="1:10" ht="38.25" x14ac:dyDescent="0.2">
      <c r="A27" s="17">
        <v>20</v>
      </c>
      <c r="B27" s="34" t="s">
        <v>17</v>
      </c>
      <c r="C27" s="27">
        <v>2337018270</v>
      </c>
      <c r="D27" s="9">
        <v>1</v>
      </c>
      <c r="E27" s="10" t="s">
        <v>12</v>
      </c>
      <c r="F27" s="8">
        <v>2.3E-2</v>
      </c>
      <c r="G27" s="8">
        <f>I27/J21</f>
        <v>2.2563064437958899E-2</v>
      </c>
      <c r="H27" s="12">
        <v>32629311.379999999</v>
      </c>
      <c r="I27" s="68">
        <v>45270</v>
      </c>
    </row>
    <row r="28" spans="1:10" ht="38.25" x14ac:dyDescent="0.2">
      <c r="A28" s="17">
        <v>21</v>
      </c>
      <c r="B28" s="34" t="s">
        <v>18</v>
      </c>
      <c r="C28" s="27">
        <v>2337030197</v>
      </c>
      <c r="D28" s="9">
        <v>1</v>
      </c>
      <c r="E28" s="10" t="s">
        <v>12</v>
      </c>
      <c r="F28" s="8">
        <v>2.7E-2</v>
      </c>
      <c r="G28" s="8">
        <v>0</v>
      </c>
      <c r="H28" s="12">
        <v>32243207.27</v>
      </c>
    </row>
    <row r="29" spans="1:10" ht="38.25" x14ac:dyDescent="0.2">
      <c r="A29" s="17">
        <v>22</v>
      </c>
      <c r="B29" s="34" t="s">
        <v>19</v>
      </c>
      <c r="C29" s="27">
        <v>2337018425</v>
      </c>
      <c r="D29" s="9">
        <v>1</v>
      </c>
      <c r="E29" s="10" t="s">
        <v>12</v>
      </c>
      <c r="F29" s="8">
        <v>2.1000000000000001E-2</v>
      </c>
      <c r="G29" s="8">
        <f>I29/J21</f>
        <v>2.1192434281025234E-2</v>
      </c>
      <c r="H29" s="12">
        <v>38932603.079999998</v>
      </c>
      <c r="I29" s="68">
        <v>42520</v>
      </c>
    </row>
    <row r="30" spans="1:10" ht="38.25" x14ac:dyDescent="0.2">
      <c r="A30" s="17">
        <v>23</v>
      </c>
      <c r="B30" s="34" t="s">
        <v>20</v>
      </c>
      <c r="C30" s="27">
        <v>2337018224</v>
      </c>
      <c r="D30" s="9">
        <v>1</v>
      </c>
      <c r="E30" s="10" t="s">
        <v>12</v>
      </c>
      <c r="F30" s="8">
        <v>4.9000000000000002E-2</v>
      </c>
      <c r="G30" s="8">
        <f>I30/J21</f>
        <v>4.9098215070711555E-2</v>
      </c>
      <c r="H30" s="12">
        <v>29190885.719999999</v>
      </c>
      <c r="I30" s="68">
        <v>98509.5</v>
      </c>
    </row>
    <row r="31" spans="1:10" ht="38.25" x14ac:dyDescent="0.2">
      <c r="A31" s="17">
        <v>24</v>
      </c>
      <c r="B31" s="34" t="s">
        <v>21</v>
      </c>
      <c r="C31" s="27">
        <v>2337018513</v>
      </c>
      <c r="D31" s="9">
        <v>1</v>
      </c>
      <c r="E31" s="10" t="s">
        <v>12</v>
      </c>
      <c r="F31" s="8">
        <v>9.0999999999999998E-2</v>
      </c>
      <c r="G31" s="8">
        <f>I31/J21</f>
        <v>9.0726296421748176E-2</v>
      </c>
      <c r="H31" s="12">
        <v>27400854.52</v>
      </c>
      <c r="I31" s="68">
        <v>182031.1</v>
      </c>
    </row>
    <row r="32" spans="1:10" ht="38.25" x14ac:dyDescent="0.2">
      <c r="A32" s="17">
        <v>25</v>
      </c>
      <c r="B32" s="34" t="s">
        <v>22</v>
      </c>
      <c r="C32" s="27">
        <v>2337018231</v>
      </c>
      <c r="D32" s="9">
        <v>1</v>
      </c>
      <c r="E32" s="10" t="s">
        <v>12</v>
      </c>
      <c r="F32" s="8">
        <v>4.7E-2</v>
      </c>
      <c r="G32" s="8">
        <f>I32/J21</f>
        <v>4.7373862651095777E-2</v>
      </c>
      <c r="H32" s="12">
        <v>25392977.859999999</v>
      </c>
      <c r="I32" s="68">
        <v>95049.8</v>
      </c>
    </row>
    <row r="33" spans="1:9" ht="38.25" x14ac:dyDescent="0.2">
      <c r="A33" s="17">
        <v>26</v>
      </c>
      <c r="B33" s="34" t="s">
        <v>23</v>
      </c>
      <c r="C33" s="27">
        <v>2337018560</v>
      </c>
      <c r="D33" s="9">
        <v>1</v>
      </c>
      <c r="E33" s="10" t="s">
        <v>12</v>
      </c>
      <c r="F33" s="8">
        <v>1.029454308992043E-2</v>
      </c>
      <c r="G33" s="8">
        <v>0</v>
      </c>
      <c r="H33" s="16">
        <v>12567116.550000001</v>
      </c>
    </row>
    <row r="34" spans="1:9" ht="38.25" x14ac:dyDescent="0.2">
      <c r="A34" s="17">
        <v>27</v>
      </c>
      <c r="B34" s="34" t="s">
        <v>24</v>
      </c>
      <c r="C34" s="27">
        <v>2337018376</v>
      </c>
      <c r="D34" s="9">
        <v>1</v>
      </c>
      <c r="E34" s="10" t="s">
        <v>12</v>
      </c>
      <c r="F34" s="8">
        <v>0.01</v>
      </c>
      <c r="G34" s="8">
        <f>I34/J21</f>
        <v>9.9414546542712506E-3</v>
      </c>
      <c r="H34" s="16">
        <v>52593266.719999999</v>
      </c>
      <c r="I34" s="68">
        <v>19946.3</v>
      </c>
    </row>
    <row r="35" spans="1:9" ht="38.25" x14ac:dyDescent="0.2">
      <c r="A35" s="17">
        <v>28</v>
      </c>
      <c r="B35" s="34" t="s">
        <v>25</v>
      </c>
      <c r="C35" s="27">
        <v>2337018400</v>
      </c>
      <c r="D35" s="9">
        <v>1</v>
      </c>
      <c r="E35" s="10" t="s">
        <v>12</v>
      </c>
      <c r="F35" s="8">
        <v>1.5353916161486772E-2</v>
      </c>
      <c r="G35" s="8">
        <v>0</v>
      </c>
      <c r="H35" s="16">
        <v>15669900.720000001</v>
      </c>
    </row>
    <row r="36" spans="1:9" ht="38.25" x14ac:dyDescent="0.2">
      <c r="A36" s="17">
        <v>29</v>
      </c>
      <c r="B36" s="34" t="s">
        <v>26</v>
      </c>
      <c r="C36" s="27">
        <v>2337018520</v>
      </c>
      <c r="D36" s="9">
        <v>1</v>
      </c>
      <c r="E36" s="10" t="s">
        <v>12</v>
      </c>
      <c r="F36" s="8">
        <v>3.2000000000000001E-2</v>
      </c>
      <c r="G36" s="8">
        <f>I36/J21</f>
        <v>3.1943108979950119E-2</v>
      </c>
      <c r="H36" s="12">
        <v>18584497.280000001</v>
      </c>
      <c r="I36" s="68">
        <v>64089.9</v>
      </c>
    </row>
    <row r="37" spans="1:9" ht="38.25" x14ac:dyDescent="0.2">
      <c r="A37" s="17">
        <v>30</v>
      </c>
      <c r="B37" s="34" t="s">
        <v>27</v>
      </c>
      <c r="C37" s="27">
        <v>2337018351</v>
      </c>
      <c r="D37" s="9">
        <v>1</v>
      </c>
      <c r="E37" s="10" t="s">
        <v>12</v>
      </c>
      <c r="F37" s="8">
        <v>5.2999999999999999E-2</v>
      </c>
      <c r="G37" s="8">
        <f>I37/J21</f>
        <v>5.257687440900919E-2</v>
      </c>
      <c r="H37" s="12">
        <v>30117312.989999998</v>
      </c>
      <c r="I37" s="68">
        <v>105489</v>
      </c>
    </row>
    <row r="38" spans="1:9" ht="40.5" customHeight="1" x14ac:dyDescent="0.2">
      <c r="A38" s="17">
        <v>31</v>
      </c>
      <c r="B38" s="34" t="s">
        <v>28</v>
      </c>
      <c r="C38" s="27">
        <v>2337018288</v>
      </c>
      <c r="D38" s="9">
        <v>1</v>
      </c>
      <c r="E38" s="10" t="s">
        <v>12</v>
      </c>
      <c r="F38" s="8">
        <v>4.8000000000000001E-2</v>
      </c>
      <c r="G38" s="8">
        <f>I38/J21</f>
        <v>4.8461196014865399E-2</v>
      </c>
      <c r="H38" s="12">
        <v>72632008.25</v>
      </c>
      <c r="I38" s="68">
        <v>97231.4</v>
      </c>
    </row>
    <row r="39" spans="1:9" ht="38.25" x14ac:dyDescent="0.2">
      <c r="A39" s="17">
        <v>32</v>
      </c>
      <c r="B39" s="34" t="s">
        <v>29</v>
      </c>
      <c r="C39" s="27">
        <v>2337018200</v>
      </c>
      <c r="D39" s="9">
        <v>1</v>
      </c>
      <c r="E39" s="10" t="s">
        <v>12</v>
      </c>
      <c r="F39" s="8">
        <v>0.126</v>
      </c>
      <c r="G39" s="8">
        <f>I39/J21</f>
        <v>0.12568329651405388</v>
      </c>
      <c r="H39" s="12">
        <v>57285894.600000001</v>
      </c>
      <c r="I39" s="68">
        <v>252168</v>
      </c>
    </row>
    <row r="40" spans="1:9" ht="38.25" x14ac:dyDescent="0.2">
      <c r="A40" s="17">
        <v>33</v>
      </c>
      <c r="B40" s="34" t="s">
        <v>30</v>
      </c>
      <c r="C40" s="27">
        <v>2337019436</v>
      </c>
      <c r="D40" s="9">
        <v>1</v>
      </c>
      <c r="E40" s="10" t="s">
        <v>12</v>
      </c>
      <c r="F40" s="8">
        <v>5.1999999999999998E-2</v>
      </c>
      <c r="G40" s="8">
        <v>0</v>
      </c>
      <c r="H40" s="12">
        <v>60309279.350000001</v>
      </c>
    </row>
    <row r="41" spans="1:9" ht="38.25" x14ac:dyDescent="0.2">
      <c r="A41" s="17">
        <v>34</v>
      </c>
      <c r="B41" s="34" t="s">
        <v>31</v>
      </c>
      <c r="C41" s="27">
        <v>2337043598</v>
      </c>
      <c r="D41" s="9">
        <v>1</v>
      </c>
      <c r="E41" s="10" t="s">
        <v>12</v>
      </c>
      <c r="F41" s="8">
        <v>3.5000000000000003E-2</v>
      </c>
      <c r="G41" s="8">
        <f>I41/J21</f>
        <v>3.4961685155387591E-2</v>
      </c>
      <c r="H41" s="14">
        <v>26746482.460000001</v>
      </c>
      <c r="I41" s="68">
        <v>70146.3</v>
      </c>
    </row>
    <row r="42" spans="1:9" ht="38.25" x14ac:dyDescent="0.2">
      <c r="A42" s="17">
        <v>35</v>
      </c>
      <c r="B42" s="34" t="s">
        <v>32</v>
      </c>
      <c r="C42" s="27">
        <v>2337042185</v>
      </c>
      <c r="D42" s="9">
        <v>1</v>
      </c>
      <c r="E42" s="10" t="s">
        <v>12</v>
      </c>
      <c r="F42" s="8">
        <v>8.0000000000000002E-3</v>
      </c>
      <c r="G42" s="8">
        <f>I42/J21</f>
        <v>8.460526150526889E-3</v>
      </c>
      <c r="H42" s="12">
        <v>23119482</v>
      </c>
      <c r="I42" s="68">
        <v>16975</v>
      </c>
    </row>
    <row r="43" spans="1:9" ht="38.25" x14ac:dyDescent="0.2">
      <c r="A43" s="17">
        <v>36</v>
      </c>
      <c r="B43" s="34" t="s">
        <v>33</v>
      </c>
      <c r="C43" s="27">
        <v>2337043615</v>
      </c>
      <c r="D43" s="9">
        <v>1</v>
      </c>
      <c r="E43" s="10" t="s">
        <v>12</v>
      </c>
      <c r="F43" s="8">
        <v>1.8465728870371855E-2</v>
      </c>
      <c r="G43" s="8">
        <v>0</v>
      </c>
      <c r="H43" s="12">
        <v>18223398.149999999</v>
      </c>
    </row>
    <row r="44" spans="1:9" ht="38.25" x14ac:dyDescent="0.2">
      <c r="A44" s="17">
        <v>37</v>
      </c>
      <c r="B44" s="34" t="s">
        <v>34</v>
      </c>
      <c r="C44" s="27">
        <v>2337019411</v>
      </c>
      <c r="D44" s="9">
        <v>1</v>
      </c>
      <c r="E44" s="10" t="s">
        <v>12</v>
      </c>
      <c r="F44" s="8">
        <v>1.1808914062439353E-2</v>
      </c>
      <c r="G44" s="8">
        <v>0</v>
      </c>
      <c r="H44" s="12">
        <v>11886270.310000001</v>
      </c>
    </row>
    <row r="45" spans="1:9" ht="38.25" x14ac:dyDescent="0.2">
      <c r="A45" s="17">
        <v>38</v>
      </c>
      <c r="B45" s="34" t="s">
        <v>35</v>
      </c>
      <c r="C45" s="27">
        <v>2337027701</v>
      </c>
      <c r="D45" s="9">
        <v>1</v>
      </c>
      <c r="E45" s="10" t="s">
        <v>12</v>
      </c>
      <c r="F45" s="8">
        <v>5.8999999999999997E-2</v>
      </c>
      <c r="G45" s="8">
        <f>I45/J21</f>
        <v>5.9346042945879939E-2</v>
      </c>
      <c r="H45" s="12">
        <v>26652544.129999999</v>
      </c>
      <c r="I45" s="68">
        <v>119070.5</v>
      </c>
    </row>
    <row r="46" spans="1:9" ht="38.25" x14ac:dyDescent="0.2">
      <c r="A46" s="17">
        <v>39</v>
      </c>
      <c r="B46" s="34" t="s">
        <v>36</v>
      </c>
      <c r="C46" s="27">
        <v>2337019429</v>
      </c>
      <c r="D46" s="9">
        <v>1</v>
      </c>
      <c r="E46" s="10" t="s">
        <v>12</v>
      </c>
      <c r="F46" s="8">
        <v>4.2999999999999997E-2</v>
      </c>
      <c r="G46" s="8">
        <f>I46/J21</f>
        <v>4.2676488818349338E-2</v>
      </c>
      <c r="H46" s="12">
        <v>67506660.5</v>
      </c>
      <c r="I46" s="68">
        <v>85625.1</v>
      </c>
    </row>
    <row r="47" spans="1:9" ht="38.25" x14ac:dyDescent="0.2">
      <c r="A47" s="17">
        <v>40</v>
      </c>
      <c r="B47" s="34" t="s">
        <v>37</v>
      </c>
      <c r="C47" s="27">
        <v>2337018320</v>
      </c>
      <c r="D47" s="9">
        <v>1</v>
      </c>
      <c r="E47" s="10" t="s">
        <v>12</v>
      </c>
      <c r="F47" s="8">
        <v>2.9000000000000001E-2</v>
      </c>
      <c r="G47" s="8">
        <f>I47/J21</f>
        <v>2.8815929054986887E-2</v>
      </c>
      <c r="H47" s="12">
        <v>10929209.609999999</v>
      </c>
      <c r="I47" s="68">
        <v>57815.6</v>
      </c>
    </row>
    <row r="48" spans="1:9" ht="38.25" x14ac:dyDescent="0.2">
      <c r="A48" s="17">
        <v>41</v>
      </c>
      <c r="B48" s="34" t="s">
        <v>38</v>
      </c>
      <c r="C48" s="27">
        <v>2337018263</v>
      </c>
      <c r="D48" s="9">
        <v>1</v>
      </c>
      <c r="E48" s="10" t="s">
        <v>12</v>
      </c>
      <c r="F48" s="8">
        <v>1.4999999999999999E-2</v>
      </c>
      <c r="G48" s="8">
        <v>0</v>
      </c>
      <c r="H48" s="12">
        <v>18183603.5</v>
      </c>
    </row>
    <row r="49" spans="1:10" ht="38.25" x14ac:dyDescent="0.2">
      <c r="A49" s="17">
        <v>42</v>
      </c>
      <c r="B49" s="34" t="s">
        <v>39</v>
      </c>
      <c r="C49" s="27">
        <v>2337018538</v>
      </c>
      <c r="D49" s="9">
        <v>1</v>
      </c>
      <c r="E49" s="10" t="s">
        <v>12</v>
      </c>
      <c r="F49" s="8">
        <v>4.2999999999999997E-2</v>
      </c>
      <c r="G49" s="8">
        <f>I49/J21</f>
        <v>4.2823221006786164E-2</v>
      </c>
      <c r="H49" s="12">
        <v>15031500.039999999</v>
      </c>
      <c r="I49" s="68">
        <v>85919.5</v>
      </c>
    </row>
    <row r="50" spans="1:10" ht="38.25" x14ac:dyDescent="0.2">
      <c r="A50" s="17">
        <v>43</v>
      </c>
      <c r="B50" s="34" t="s">
        <v>40</v>
      </c>
      <c r="C50" s="27">
        <v>2337018545</v>
      </c>
      <c r="D50" s="9">
        <v>1</v>
      </c>
      <c r="E50" s="10" t="s">
        <v>12</v>
      </c>
      <c r="F50" s="8">
        <v>2.3E-2</v>
      </c>
      <c r="G50" s="8">
        <f>I50/J21</f>
        <v>2.2758192331209636E-2</v>
      </c>
      <c r="H50" s="12">
        <v>11341646.619999999</v>
      </c>
      <c r="I50" s="68">
        <v>45661.5</v>
      </c>
    </row>
    <row r="51" spans="1:10" ht="38.25" x14ac:dyDescent="0.2">
      <c r="A51" s="17">
        <v>44</v>
      </c>
      <c r="B51" s="34" t="s">
        <v>41</v>
      </c>
      <c r="C51" s="27">
        <v>2337023993</v>
      </c>
      <c r="D51" s="9">
        <v>1</v>
      </c>
      <c r="E51" s="10" t="s">
        <v>12</v>
      </c>
      <c r="F51" s="8">
        <v>4.7E-2</v>
      </c>
      <c r="G51" s="8">
        <v>0</v>
      </c>
      <c r="H51" s="12">
        <v>20664086.079999998</v>
      </c>
    </row>
    <row r="52" spans="1:10" ht="38.25" x14ac:dyDescent="0.2">
      <c r="A52" s="17">
        <v>45</v>
      </c>
      <c r="B52" s="34" t="s">
        <v>42</v>
      </c>
      <c r="C52" s="27">
        <v>2337019789</v>
      </c>
      <c r="D52" s="9">
        <v>1</v>
      </c>
      <c r="E52" s="10" t="s">
        <v>12</v>
      </c>
      <c r="F52" s="8">
        <v>1.4999999999999999E-2</v>
      </c>
      <c r="G52" s="8">
        <v>0</v>
      </c>
      <c r="H52" s="12">
        <v>13733289.199999999</v>
      </c>
    </row>
    <row r="53" spans="1:10" ht="38.25" x14ac:dyDescent="0.2">
      <c r="A53" s="17">
        <v>46</v>
      </c>
      <c r="B53" s="34" t="s">
        <v>43</v>
      </c>
      <c r="C53" s="27">
        <v>2337030013</v>
      </c>
      <c r="D53" s="9">
        <v>1</v>
      </c>
      <c r="E53" s="10" t="s">
        <v>12</v>
      </c>
      <c r="F53" s="8">
        <v>2.0094971006589947E-2</v>
      </c>
      <c r="G53" s="8">
        <v>0</v>
      </c>
      <c r="H53" s="12">
        <v>23921115.329999998</v>
      </c>
    </row>
    <row r="54" spans="1:10" ht="38.25" x14ac:dyDescent="0.2">
      <c r="A54" s="17">
        <v>47</v>
      </c>
      <c r="B54" s="34" t="s">
        <v>44</v>
      </c>
      <c r="C54" s="27">
        <v>2337017492</v>
      </c>
      <c r="D54" s="9">
        <v>1</v>
      </c>
      <c r="E54" s="10" t="s">
        <v>12</v>
      </c>
      <c r="F54" s="8">
        <v>6.4000000000000001E-2</v>
      </c>
      <c r="G54" s="8">
        <v>6.4000000000000001E-2</v>
      </c>
      <c r="H54" s="12">
        <v>64565878.700000003</v>
      </c>
      <c r="I54" s="68">
        <v>303968</v>
      </c>
    </row>
    <row r="55" spans="1:10" ht="38.25" x14ac:dyDescent="0.2">
      <c r="A55" s="17">
        <v>48</v>
      </c>
      <c r="B55" s="34" t="s">
        <v>45</v>
      </c>
      <c r="C55" s="27">
        <v>23377027719</v>
      </c>
      <c r="D55" s="9">
        <v>1</v>
      </c>
      <c r="E55" s="10" t="s">
        <v>12</v>
      </c>
      <c r="F55" s="8">
        <v>1.2361526773490202E-2</v>
      </c>
      <c r="G55" s="8">
        <v>0</v>
      </c>
      <c r="H55" s="12">
        <v>10686197.1</v>
      </c>
    </row>
    <row r="56" spans="1:10" ht="38.25" x14ac:dyDescent="0.2">
      <c r="A56" s="17">
        <v>49</v>
      </c>
      <c r="B56" s="34" t="s">
        <v>46</v>
      </c>
      <c r="C56" s="27">
        <v>2337018464</v>
      </c>
      <c r="D56" s="9">
        <v>1</v>
      </c>
      <c r="E56" s="10" t="s">
        <v>12</v>
      </c>
      <c r="F56" s="8">
        <v>5.0000000000000001E-3</v>
      </c>
      <c r="G56" s="8">
        <v>5.0000000000000001E-3</v>
      </c>
      <c r="H56" s="12">
        <v>12252877.470000001</v>
      </c>
      <c r="I56" s="68">
        <v>6904.9</v>
      </c>
    </row>
    <row r="57" spans="1:10" ht="38.25" x14ac:dyDescent="0.2">
      <c r="A57" s="17">
        <v>50</v>
      </c>
      <c r="B57" s="34" t="s">
        <v>47</v>
      </c>
      <c r="C57" s="27">
        <v>2337018680</v>
      </c>
      <c r="D57" s="9">
        <v>1</v>
      </c>
      <c r="E57" s="10" t="s">
        <v>12</v>
      </c>
      <c r="F57" s="8">
        <v>1.8035081319960969E-2</v>
      </c>
      <c r="G57" s="8">
        <v>0</v>
      </c>
      <c r="H57" s="12">
        <v>21105301.359999999</v>
      </c>
    </row>
    <row r="58" spans="1:10" ht="38.25" x14ac:dyDescent="0.2">
      <c r="A58" s="17">
        <v>51</v>
      </c>
      <c r="B58" s="34" t="s">
        <v>48</v>
      </c>
      <c r="C58" s="27">
        <v>2337018369</v>
      </c>
      <c r="D58" s="9">
        <v>1</v>
      </c>
      <c r="E58" s="10" t="s">
        <v>12</v>
      </c>
      <c r="F58" s="8">
        <v>1.2E-2</v>
      </c>
      <c r="G58" s="8">
        <v>0</v>
      </c>
      <c r="H58" s="12">
        <v>13930301.5</v>
      </c>
    </row>
    <row r="59" spans="1:10" ht="38.25" x14ac:dyDescent="0.2">
      <c r="A59" s="17">
        <v>52</v>
      </c>
      <c r="B59" s="34" t="s">
        <v>49</v>
      </c>
      <c r="C59" s="27">
        <v>2337018640</v>
      </c>
      <c r="D59" s="9">
        <v>1</v>
      </c>
      <c r="E59" s="10" t="s">
        <v>12</v>
      </c>
      <c r="F59" s="8">
        <v>1.2431465435890049E-2</v>
      </c>
      <c r="G59" s="8">
        <v>0</v>
      </c>
      <c r="H59" s="12">
        <v>13027421.619999999</v>
      </c>
    </row>
    <row r="60" spans="1:10" ht="38.25" x14ac:dyDescent="0.2">
      <c r="A60" s="17">
        <v>53</v>
      </c>
      <c r="B60" s="34" t="s">
        <v>50</v>
      </c>
      <c r="C60" s="27">
        <v>2337018552</v>
      </c>
      <c r="D60" s="9">
        <v>1</v>
      </c>
      <c r="E60" s="10" t="s">
        <v>12</v>
      </c>
      <c r="F60" s="8">
        <v>1.4E-2</v>
      </c>
      <c r="G60" s="8">
        <v>0</v>
      </c>
      <c r="H60" s="12">
        <v>12310796.560000001</v>
      </c>
    </row>
    <row r="61" spans="1:10" ht="38.25" x14ac:dyDescent="0.2">
      <c r="A61" s="17">
        <v>54</v>
      </c>
      <c r="B61" s="34" t="s">
        <v>51</v>
      </c>
      <c r="C61" s="27">
        <v>2337018418</v>
      </c>
      <c r="D61" s="9">
        <v>1</v>
      </c>
      <c r="E61" s="10" t="s">
        <v>12</v>
      </c>
      <c r="F61" s="8">
        <v>1.1169679117227707E-2</v>
      </c>
      <c r="G61" s="8">
        <v>0</v>
      </c>
      <c r="H61" s="12">
        <v>10397258.77</v>
      </c>
    </row>
    <row r="62" spans="1:10" ht="38.25" x14ac:dyDescent="0.2">
      <c r="A62" s="17">
        <v>55</v>
      </c>
      <c r="B62" s="34" t="s">
        <v>52</v>
      </c>
      <c r="C62" s="27">
        <v>2337018626</v>
      </c>
      <c r="D62" s="9">
        <v>1</v>
      </c>
      <c r="E62" s="10" t="s">
        <v>12</v>
      </c>
      <c r="F62" s="8">
        <v>1.600338480608321E-2</v>
      </c>
      <c r="G62" s="8">
        <v>0</v>
      </c>
      <c r="H62" s="12">
        <v>14281874.82</v>
      </c>
      <c r="J62" s="72"/>
    </row>
    <row r="63" spans="1:10" ht="38.25" x14ac:dyDescent="0.2">
      <c r="A63" s="17">
        <v>56</v>
      </c>
      <c r="B63" s="34" t="s">
        <v>53</v>
      </c>
      <c r="C63" s="27">
        <v>2337017774</v>
      </c>
      <c r="D63" s="9">
        <v>1</v>
      </c>
      <c r="E63" s="10" t="s">
        <v>55</v>
      </c>
      <c r="F63" s="8">
        <v>0.125</v>
      </c>
      <c r="G63" s="8">
        <f>I63/J63</f>
        <v>0.12506910401897217</v>
      </c>
      <c r="H63" s="12">
        <v>33304601.32</v>
      </c>
      <c r="I63" s="68">
        <v>1244510</v>
      </c>
      <c r="J63" s="70">
        <f>I63+I66+I105+I107+I119+I120+I121+I108</f>
        <v>9950579</v>
      </c>
    </row>
    <row r="64" spans="1:10" ht="38.25" x14ac:dyDescent="0.2">
      <c r="A64" s="17">
        <v>57</v>
      </c>
      <c r="B64" s="34" t="s">
        <v>54</v>
      </c>
      <c r="C64" s="27">
        <v>2337016932</v>
      </c>
      <c r="D64" s="9">
        <v>1</v>
      </c>
      <c r="E64" s="10" t="s">
        <v>55</v>
      </c>
      <c r="F64" s="8">
        <v>7.6999999999999999E-2</v>
      </c>
      <c r="G64" s="8">
        <v>0</v>
      </c>
      <c r="H64" s="12">
        <v>60493555.159999996</v>
      </c>
    </row>
    <row r="65" spans="1:10" ht="38.25" x14ac:dyDescent="0.2">
      <c r="A65" s="17">
        <v>58</v>
      </c>
      <c r="B65" s="34" t="s">
        <v>56</v>
      </c>
      <c r="C65" s="27">
        <v>2337026257</v>
      </c>
      <c r="D65" s="9">
        <v>1</v>
      </c>
      <c r="E65" s="10" t="s">
        <v>55</v>
      </c>
      <c r="F65" s="8">
        <v>7.8E-2</v>
      </c>
      <c r="G65" s="8">
        <v>0</v>
      </c>
      <c r="H65" s="12">
        <v>43793881.130000003</v>
      </c>
    </row>
    <row r="66" spans="1:10" ht="38.25" x14ac:dyDescent="0.2">
      <c r="A66" s="17">
        <v>59</v>
      </c>
      <c r="B66" s="34" t="s">
        <v>57</v>
      </c>
      <c r="C66" s="27">
        <v>2337026000</v>
      </c>
      <c r="D66" s="9">
        <v>1</v>
      </c>
      <c r="E66" s="10" t="s">
        <v>55</v>
      </c>
      <c r="F66" s="8">
        <v>6.0000000000000001E-3</v>
      </c>
      <c r="G66" s="8">
        <f>I66/J63</f>
        <v>6.1935089405350183E-3</v>
      </c>
      <c r="H66" s="12">
        <v>22855442.280000001</v>
      </c>
      <c r="I66" s="68">
        <v>61629</v>
      </c>
      <c r="J66" s="72"/>
    </row>
    <row r="67" spans="1:10" ht="76.5" x14ac:dyDescent="0.2">
      <c r="A67" s="17">
        <v>60</v>
      </c>
      <c r="B67" s="15" t="s">
        <v>127</v>
      </c>
      <c r="C67" s="5">
        <v>2337027148</v>
      </c>
      <c r="D67" s="8">
        <v>1</v>
      </c>
      <c r="E67" s="18" t="s">
        <v>126</v>
      </c>
      <c r="F67" s="8">
        <v>1</v>
      </c>
      <c r="G67" s="8">
        <v>1</v>
      </c>
      <c r="H67" s="16">
        <v>80438944.450000003</v>
      </c>
      <c r="I67" s="68">
        <v>57146.3</v>
      </c>
    </row>
    <row r="68" spans="1:10" ht="38.25" x14ac:dyDescent="0.2">
      <c r="A68" s="17">
        <v>61</v>
      </c>
      <c r="B68" s="34" t="s">
        <v>58</v>
      </c>
      <c r="C68" s="27">
        <v>2337027236</v>
      </c>
      <c r="D68" s="9">
        <v>1</v>
      </c>
      <c r="E68" s="10" t="s">
        <v>59</v>
      </c>
      <c r="F68" s="75">
        <v>3.0000000000000001E-3</v>
      </c>
      <c r="G68" s="8">
        <v>0</v>
      </c>
      <c r="H68" s="16">
        <v>4287460.05</v>
      </c>
    </row>
    <row r="69" spans="1:10" ht="38.25" x14ac:dyDescent="0.2">
      <c r="A69" s="17">
        <v>62</v>
      </c>
      <c r="B69" s="34" t="s">
        <v>60</v>
      </c>
      <c r="C69" s="27"/>
      <c r="D69" s="9">
        <v>1</v>
      </c>
      <c r="E69" s="10" t="s">
        <v>59</v>
      </c>
      <c r="F69" s="75">
        <v>0.01</v>
      </c>
      <c r="G69" s="8">
        <v>0</v>
      </c>
      <c r="H69" s="16">
        <v>9964197.1300000008</v>
      </c>
    </row>
    <row r="70" spans="1:10" ht="38.25" x14ac:dyDescent="0.2">
      <c r="A70" s="17">
        <v>63</v>
      </c>
      <c r="B70" s="34" t="s">
        <v>61</v>
      </c>
      <c r="C70" s="27">
        <v>2337010602</v>
      </c>
      <c r="D70" s="9">
        <v>1</v>
      </c>
      <c r="E70" s="10" t="s">
        <v>59</v>
      </c>
      <c r="F70" s="7">
        <v>4.9299999999999997E-2</v>
      </c>
      <c r="G70" s="7">
        <f>I70/J70</f>
        <v>4.9285421284313638E-2</v>
      </c>
      <c r="H70" s="12">
        <v>89983626.140000001</v>
      </c>
      <c r="I70" s="68">
        <v>551728.55000000005</v>
      </c>
      <c r="J70" s="70">
        <f>I70+I72+I73+I75+I76+I77+I78+I79+I80+I81+I82+I83+I85+I86+I89+I90+I91+I92+I93+I94+I96+I97+I98+I99+I100+I101+I102</f>
        <v>11194558.870000001</v>
      </c>
    </row>
    <row r="71" spans="1:10" ht="38.25" x14ac:dyDescent="0.2">
      <c r="A71" s="17">
        <v>64</v>
      </c>
      <c r="B71" s="34" t="s">
        <v>62</v>
      </c>
      <c r="C71" s="27">
        <v>2337016499</v>
      </c>
      <c r="D71" s="9">
        <v>1</v>
      </c>
      <c r="E71" s="10" t="s">
        <v>59</v>
      </c>
      <c r="F71" s="7">
        <v>2.2499999999999999E-2</v>
      </c>
      <c r="G71" s="8">
        <v>0</v>
      </c>
      <c r="H71" s="12">
        <v>39403358.75</v>
      </c>
    </row>
    <row r="72" spans="1:10" ht="38.25" x14ac:dyDescent="0.2">
      <c r="A72" s="17">
        <v>65</v>
      </c>
      <c r="B72" s="34" t="s">
        <v>63</v>
      </c>
      <c r="C72" s="27">
        <v>2337017252</v>
      </c>
      <c r="D72" s="9">
        <v>1</v>
      </c>
      <c r="E72" s="10" t="s">
        <v>59</v>
      </c>
      <c r="F72" s="7">
        <v>0.1023</v>
      </c>
      <c r="G72" s="7">
        <f>I72/J70</f>
        <v>0.10227916198362892</v>
      </c>
      <c r="H72" s="12">
        <v>70611549.810000002</v>
      </c>
      <c r="I72" s="68">
        <v>1144970.1000000001</v>
      </c>
    </row>
    <row r="73" spans="1:10" ht="38.25" x14ac:dyDescent="0.2">
      <c r="A73" s="17">
        <v>66</v>
      </c>
      <c r="B73" s="34" t="s">
        <v>64</v>
      </c>
      <c r="C73" s="27">
        <v>2337017140</v>
      </c>
      <c r="D73" s="9">
        <v>1</v>
      </c>
      <c r="E73" s="10" t="s">
        <v>59</v>
      </c>
      <c r="F73" s="7">
        <v>5.2699999999999997E-2</v>
      </c>
      <c r="G73" s="7">
        <f>I73/J70</f>
        <v>5.2726347402736011E-2</v>
      </c>
      <c r="H73" s="12">
        <v>30557228.760000002</v>
      </c>
      <c r="I73" s="68">
        <v>590248.19999999995</v>
      </c>
    </row>
    <row r="74" spans="1:10" ht="38.25" x14ac:dyDescent="0.2">
      <c r="A74" s="17">
        <v>67</v>
      </c>
      <c r="B74" s="34" t="s">
        <v>65</v>
      </c>
      <c r="C74" s="27">
        <v>2337017125</v>
      </c>
      <c r="D74" s="9">
        <v>1</v>
      </c>
      <c r="E74" s="10" t="s">
        <v>59</v>
      </c>
      <c r="F74" s="7">
        <v>1.54E-2</v>
      </c>
      <c r="G74" s="8">
        <v>0</v>
      </c>
      <c r="H74" s="12">
        <v>23930362.870000001</v>
      </c>
    </row>
    <row r="75" spans="1:10" ht="38.25" x14ac:dyDescent="0.2">
      <c r="A75" s="17">
        <v>68</v>
      </c>
      <c r="B75" s="34" t="s">
        <v>66</v>
      </c>
      <c r="C75" s="27">
        <v>2337016883</v>
      </c>
      <c r="D75" s="9">
        <v>1</v>
      </c>
      <c r="E75" s="10" t="s">
        <v>59</v>
      </c>
      <c r="F75" s="8">
        <v>9.8000000000000004E-2</v>
      </c>
      <c r="G75" s="8">
        <f>I75/J70</f>
        <v>9.8358685928282591E-2</v>
      </c>
      <c r="H75" s="12">
        <v>73035896.019999996</v>
      </c>
      <c r="I75" s="68">
        <v>1101082.1000000001</v>
      </c>
    </row>
    <row r="76" spans="1:10" ht="38.25" x14ac:dyDescent="0.2">
      <c r="A76" s="17">
        <v>69</v>
      </c>
      <c r="B76" s="34" t="s">
        <v>67</v>
      </c>
      <c r="C76" s="27">
        <v>2337000650</v>
      </c>
      <c r="D76" s="9">
        <v>1</v>
      </c>
      <c r="E76" s="10" t="s">
        <v>59</v>
      </c>
      <c r="F76" s="7">
        <v>9.3600000000000003E-2</v>
      </c>
      <c r="G76" s="7">
        <f>I76/J70</f>
        <v>9.3603331061851827E-2</v>
      </c>
      <c r="H76" s="12">
        <v>67688111.609999999</v>
      </c>
      <c r="I76" s="68">
        <v>1047848</v>
      </c>
    </row>
    <row r="77" spans="1:10" ht="38.25" x14ac:dyDescent="0.2">
      <c r="A77" s="17">
        <v>70</v>
      </c>
      <c r="B77" s="34" t="s">
        <v>68</v>
      </c>
      <c r="C77" s="27">
        <v>2337016869</v>
      </c>
      <c r="D77" s="9">
        <v>1</v>
      </c>
      <c r="E77" s="10" t="s">
        <v>59</v>
      </c>
      <c r="F77" s="7">
        <v>4.8399999999999999E-2</v>
      </c>
      <c r="G77" s="7">
        <f>I77/J70</f>
        <v>4.8408576549832376E-2</v>
      </c>
      <c r="H77" s="12">
        <v>82477358.650000006</v>
      </c>
      <c r="I77" s="68">
        <v>541912.66</v>
      </c>
    </row>
    <row r="78" spans="1:10" ht="38.25" x14ac:dyDescent="0.2">
      <c r="A78" s="17">
        <v>71</v>
      </c>
      <c r="B78" s="34" t="s">
        <v>69</v>
      </c>
      <c r="C78" s="27">
        <v>2337010320</v>
      </c>
      <c r="D78" s="9">
        <v>1</v>
      </c>
      <c r="E78" s="10" t="s">
        <v>59</v>
      </c>
      <c r="F78" s="7">
        <v>2.9399999999999999E-2</v>
      </c>
      <c r="G78" s="7">
        <f>I78/J70</f>
        <v>2.9389456415445155E-2</v>
      </c>
      <c r="H78" s="12">
        <v>22183357.82</v>
      </c>
      <c r="I78" s="68">
        <v>329002</v>
      </c>
    </row>
    <row r="79" spans="1:10" ht="38.25" x14ac:dyDescent="0.2">
      <c r="A79" s="17">
        <v>72</v>
      </c>
      <c r="B79" s="34" t="s">
        <v>70</v>
      </c>
      <c r="C79" s="27">
        <v>2337016731</v>
      </c>
      <c r="D79" s="9">
        <v>1</v>
      </c>
      <c r="E79" s="10" t="s">
        <v>59</v>
      </c>
      <c r="F79" s="7">
        <v>9.1600000000000001E-2</v>
      </c>
      <c r="G79" s="7">
        <f>I79/J70</f>
        <v>9.1631069335740598E-2</v>
      </c>
      <c r="H79" s="12">
        <v>95484306.530000001</v>
      </c>
      <c r="I79" s="68">
        <v>1025769.4</v>
      </c>
    </row>
    <row r="80" spans="1:10" ht="38.25" x14ac:dyDescent="0.2">
      <c r="A80" s="17">
        <v>73</v>
      </c>
      <c r="B80" s="34" t="s">
        <v>71</v>
      </c>
      <c r="C80" s="27">
        <v>2337020777</v>
      </c>
      <c r="D80" s="9">
        <v>1</v>
      </c>
      <c r="E80" s="10" t="s">
        <v>59</v>
      </c>
      <c r="F80" s="7">
        <v>3.7900000000000003E-2</v>
      </c>
      <c r="G80" s="7">
        <f>I80/J70</f>
        <v>3.7895910408482218E-2</v>
      </c>
      <c r="H80" s="12">
        <v>57128225.259999998</v>
      </c>
      <c r="I80" s="68">
        <v>424228</v>
      </c>
    </row>
    <row r="81" spans="1:9" ht="38.25" x14ac:dyDescent="0.2">
      <c r="A81" s="17">
        <v>74</v>
      </c>
      <c r="B81" s="34" t="s">
        <v>72</v>
      </c>
      <c r="C81" s="27">
        <v>2337016795</v>
      </c>
      <c r="D81" s="9">
        <v>1</v>
      </c>
      <c r="E81" s="10" t="s">
        <v>59</v>
      </c>
      <c r="F81" s="7">
        <v>1.8E-3</v>
      </c>
      <c r="G81" s="7">
        <f>I81/J70</f>
        <v>1.7928352723022482E-3</v>
      </c>
      <c r="H81" s="12">
        <v>18819543.399999999</v>
      </c>
      <c r="I81" s="68">
        <v>20070</v>
      </c>
    </row>
    <row r="82" spans="1:9" ht="38.25" x14ac:dyDescent="0.2">
      <c r="A82" s="17">
        <v>75</v>
      </c>
      <c r="B82" s="34" t="s">
        <v>73</v>
      </c>
      <c r="C82" s="27">
        <v>2337017196</v>
      </c>
      <c r="D82" s="9">
        <v>1</v>
      </c>
      <c r="E82" s="10" t="s">
        <v>59</v>
      </c>
      <c r="F82" s="7">
        <v>1.5299999999999999E-2</v>
      </c>
      <c r="G82" s="7">
        <f>I82/J70</f>
        <v>1.5321207560901414E-2</v>
      </c>
      <c r="H82" s="12">
        <v>46525532.590000004</v>
      </c>
      <c r="I82" s="68">
        <v>171514.16</v>
      </c>
    </row>
    <row r="83" spans="1:9" ht="38.25" x14ac:dyDescent="0.2">
      <c r="A83" s="17">
        <v>76</v>
      </c>
      <c r="B83" s="34" t="s">
        <v>74</v>
      </c>
      <c r="C83" s="27">
        <v>2337017220</v>
      </c>
      <c r="D83" s="9">
        <v>1</v>
      </c>
      <c r="E83" s="10" t="s">
        <v>59</v>
      </c>
      <c r="F83" s="7">
        <v>2.4899999999999999E-2</v>
      </c>
      <c r="G83" s="7">
        <f>I83/J70</f>
        <v>2.4877264324038521E-2</v>
      </c>
      <c r="H83" s="12">
        <v>101677628.59999999</v>
      </c>
      <c r="I83" s="68">
        <v>278490</v>
      </c>
    </row>
    <row r="84" spans="1:9" ht="38.25" x14ac:dyDescent="0.2">
      <c r="A84" s="17">
        <v>77</v>
      </c>
      <c r="B84" s="34" t="s">
        <v>75</v>
      </c>
      <c r="C84" s="27">
        <v>2337017277</v>
      </c>
      <c r="D84" s="9">
        <v>1</v>
      </c>
      <c r="E84" s="10" t="s">
        <v>59</v>
      </c>
      <c r="F84" s="7">
        <v>1.6E-2</v>
      </c>
      <c r="G84" s="8">
        <v>0</v>
      </c>
      <c r="H84" s="12">
        <v>27070743.43</v>
      </c>
    </row>
    <row r="85" spans="1:9" ht="38.25" x14ac:dyDescent="0.2">
      <c r="A85" s="17">
        <v>78</v>
      </c>
      <c r="B85" s="34" t="s">
        <v>76</v>
      </c>
      <c r="C85" s="27">
        <v>2337017781</v>
      </c>
      <c r="D85" s="9">
        <v>1</v>
      </c>
      <c r="E85" s="10" t="s">
        <v>59</v>
      </c>
      <c r="F85" s="7">
        <v>2.5000000000000001E-3</v>
      </c>
      <c r="G85" s="7">
        <f>I85/J70</f>
        <v>2.5021084193914286E-3</v>
      </c>
      <c r="H85" s="12">
        <v>28129700.940000001</v>
      </c>
      <c r="I85" s="68">
        <v>28010</v>
      </c>
    </row>
    <row r="86" spans="1:9" ht="38.25" x14ac:dyDescent="0.2">
      <c r="A86" s="17">
        <v>79</v>
      </c>
      <c r="B86" s="34" t="s">
        <v>77</v>
      </c>
      <c r="C86" s="27">
        <v>2337016643</v>
      </c>
      <c r="D86" s="9">
        <v>1</v>
      </c>
      <c r="E86" s="10" t="s">
        <v>59</v>
      </c>
      <c r="F86" s="7">
        <v>8.8499999999999995E-2</v>
      </c>
      <c r="G86" s="7">
        <f>I86/J70</f>
        <v>8.8506453135477586E-2</v>
      </c>
      <c r="H86" s="12">
        <v>48507749.520000003</v>
      </c>
      <c r="I86" s="68">
        <v>990790.7</v>
      </c>
    </row>
    <row r="87" spans="1:9" ht="38.25" x14ac:dyDescent="0.2">
      <c r="A87" s="17">
        <v>80</v>
      </c>
      <c r="B87" s="34" t="s">
        <v>78</v>
      </c>
      <c r="C87" s="27">
        <v>2337017460</v>
      </c>
      <c r="D87" s="9">
        <v>1</v>
      </c>
      <c r="E87" s="10" t="s">
        <v>59</v>
      </c>
      <c r="F87" s="7">
        <v>3.5799999999999998E-2</v>
      </c>
      <c r="G87" s="8">
        <v>0</v>
      </c>
      <c r="H87" s="12">
        <v>60944645.409999996</v>
      </c>
    </row>
    <row r="88" spans="1:9" ht="38.25" x14ac:dyDescent="0.2">
      <c r="A88" s="17">
        <v>81</v>
      </c>
      <c r="B88" s="34" t="s">
        <v>79</v>
      </c>
      <c r="C88" s="27">
        <v>2337014075</v>
      </c>
      <c r="D88" s="9">
        <v>1</v>
      </c>
      <c r="E88" s="10" t="s">
        <v>59</v>
      </c>
      <c r="F88" s="7">
        <v>2.58E-2</v>
      </c>
      <c r="G88" s="8">
        <v>0</v>
      </c>
      <c r="H88" s="12">
        <v>20664839.289999999</v>
      </c>
    </row>
    <row r="89" spans="1:9" ht="38.25" x14ac:dyDescent="0.2">
      <c r="A89" s="17">
        <v>82</v>
      </c>
      <c r="B89" s="34" t="s">
        <v>80</v>
      </c>
      <c r="C89" s="27">
        <v>2337017333</v>
      </c>
      <c r="D89" s="9">
        <v>1</v>
      </c>
      <c r="E89" s="10" t="s">
        <v>59</v>
      </c>
      <c r="F89" s="7">
        <v>3.7900000000000003E-2</v>
      </c>
      <c r="G89" s="7">
        <f>I89/J70</f>
        <v>3.7885592896078089E-2</v>
      </c>
      <c r="H89" s="12">
        <v>32764079.870000001</v>
      </c>
      <c r="I89" s="68">
        <v>424112.5</v>
      </c>
    </row>
    <row r="90" spans="1:9" ht="38.25" x14ac:dyDescent="0.2">
      <c r="A90" s="17">
        <v>83</v>
      </c>
      <c r="B90" s="34" t="s">
        <v>81</v>
      </c>
      <c r="C90" s="27">
        <v>2337016918</v>
      </c>
      <c r="D90" s="9">
        <v>1</v>
      </c>
      <c r="E90" s="10" t="s">
        <v>59</v>
      </c>
      <c r="F90" s="7">
        <v>1.9E-3</v>
      </c>
      <c r="G90" s="7">
        <f>I90/J70</f>
        <v>1.8916779344249407E-3</v>
      </c>
      <c r="H90" s="12">
        <v>24602817.02</v>
      </c>
      <c r="I90" s="68">
        <v>21176.5</v>
      </c>
    </row>
    <row r="91" spans="1:9" ht="38.25" x14ac:dyDescent="0.2">
      <c r="A91" s="17">
        <v>84</v>
      </c>
      <c r="B91" s="34" t="s">
        <v>82</v>
      </c>
      <c r="C91" s="27">
        <v>2337007695</v>
      </c>
      <c r="D91" s="9">
        <v>1</v>
      </c>
      <c r="E91" s="10" t="s">
        <v>59</v>
      </c>
      <c r="F91" s="7">
        <v>1.4E-3</v>
      </c>
      <c r="G91" s="7">
        <f>I91/J70</f>
        <v>1.3653954727025344E-3</v>
      </c>
      <c r="H91" s="12">
        <v>37984148.729999997</v>
      </c>
      <c r="I91" s="68">
        <v>15285</v>
      </c>
    </row>
    <row r="92" spans="1:9" ht="38.25" x14ac:dyDescent="0.2">
      <c r="A92" s="17">
        <v>85</v>
      </c>
      <c r="B92" s="34" t="s">
        <v>83</v>
      </c>
      <c r="C92" s="27">
        <v>2337017693</v>
      </c>
      <c r="D92" s="9">
        <v>1</v>
      </c>
      <c r="E92" s="10" t="s">
        <v>59</v>
      </c>
      <c r="F92" s="7">
        <v>6.7999999999999996E-3</v>
      </c>
      <c r="G92" s="7">
        <f>I92/J70</f>
        <v>6.8381435024781811E-3</v>
      </c>
      <c r="H92" s="12">
        <v>49648172.020000003</v>
      </c>
      <c r="I92" s="68">
        <v>76550</v>
      </c>
    </row>
    <row r="93" spans="1:9" ht="38.25" x14ac:dyDescent="0.2">
      <c r="A93" s="17">
        <v>86</v>
      </c>
      <c r="B93" s="34" t="s">
        <v>84</v>
      </c>
      <c r="C93" s="27">
        <v>2337017020</v>
      </c>
      <c r="D93" s="9">
        <v>1</v>
      </c>
      <c r="E93" s="10" t="s">
        <v>59</v>
      </c>
      <c r="F93" s="7">
        <v>2.6800000000000001E-2</v>
      </c>
      <c r="G93" s="7">
        <f>I93/J70</f>
        <v>2.6847864528671685E-2</v>
      </c>
      <c r="H93" s="12">
        <v>72065945.280000001</v>
      </c>
      <c r="I93" s="68">
        <v>300550</v>
      </c>
    </row>
    <row r="94" spans="1:9" ht="38.25" x14ac:dyDescent="0.2">
      <c r="A94" s="17">
        <v>87</v>
      </c>
      <c r="B94" s="34" t="s">
        <v>85</v>
      </c>
      <c r="C94" s="27">
        <v>2337016925</v>
      </c>
      <c r="D94" s="9">
        <v>1</v>
      </c>
      <c r="E94" s="10" t="s">
        <v>59</v>
      </c>
      <c r="F94" s="7">
        <v>1.7999999999999999E-2</v>
      </c>
      <c r="G94" s="7">
        <f>I94/J70</f>
        <v>1.7998833392172779E-2</v>
      </c>
      <c r="H94" s="12">
        <v>27859890.100000001</v>
      </c>
      <c r="I94" s="68">
        <v>201489</v>
      </c>
    </row>
    <row r="95" spans="1:9" ht="38.25" x14ac:dyDescent="0.2">
      <c r="A95" s="17">
        <v>88</v>
      </c>
      <c r="B95" s="34" t="s">
        <v>132</v>
      </c>
      <c r="C95" s="27">
        <v>2376002740</v>
      </c>
      <c r="D95" s="9">
        <v>1</v>
      </c>
      <c r="E95" s="10" t="s">
        <v>59</v>
      </c>
      <c r="F95" s="20">
        <v>4.0000000000000003E-5</v>
      </c>
      <c r="G95" s="8">
        <v>0</v>
      </c>
      <c r="H95" s="12">
        <v>17774.73</v>
      </c>
    </row>
    <row r="96" spans="1:9" ht="38.25" x14ac:dyDescent="0.2">
      <c r="A96" s="17">
        <v>89</v>
      </c>
      <c r="B96" s="34" t="s">
        <v>86</v>
      </c>
      <c r="C96" s="27">
        <v>2337014082</v>
      </c>
      <c r="D96" s="9">
        <v>1</v>
      </c>
      <c r="E96" s="10" t="s">
        <v>59</v>
      </c>
      <c r="F96" s="7">
        <v>3.0300000000000001E-2</v>
      </c>
      <c r="G96" s="7">
        <f>I96/J70</f>
        <v>3.0319908443163152E-2</v>
      </c>
      <c r="H96" s="12">
        <v>61354845.579999998</v>
      </c>
      <c r="I96" s="68">
        <v>339418</v>
      </c>
    </row>
    <row r="97" spans="1:11" ht="38.25" x14ac:dyDescent="0.2">
      <c r="A97" s="17">
        <v>90</v>
      </c>
      <c r="B97" s="34" t="s">
        <v>87</v>
      </c>
      <c r="C97" s="27">
        <v>2337017238</v>
      </c>
      <c r="D97" s="9">
        <v>1</v>
      </c>
      <c r="E97" s="10" t="s">
        <v>59</v>
      </c>
      <c r="F97" s="7">
        <v>1.6899999999999998E-2</v>
      </c>
      <c r="G97" s="7">
        <f>I97/J70</f>
        <v>1.6863817698606644E-2</v>
      </c>
      <c r="H97" s="12">
        <v>67273664.310000002</v>
      </c>
      <c r="I97" s="68">
        <v>188783</v>
      </c>
    </row>
    <row r="98" spans="1:11" ht="38.25" x14ac:dyDescent="0.2">
      <c r="A98" s="17">
        <v>91</v>
      </c>
      <c r="B98" s="34" t="s">
        <v>88</v>
      </c>
      <c r="C98" s="27">
        <v>2337008307</v>
      </c>
      <c r="D98" s="9">
        <v>1</v>
      </c>
      <c r="E98" s="10" t="s">
        <v>59</v>
      </c>
      <c r="F98" s="7">
        <v>7.4999999999999997E-3</v>
      </c>
      <c r="G98" s="7">
        <f>I98/J70</f>
        <v>7.4733181513922387E-3</v>
      </c>
      <c r="H98" s="12">
        <v>68758039.269999996</v>
      </c>
      <c r="I98" s="68">
        <v>83660.5</v>
      </c>
    </row>
    <row r="99" spans="1:11" ht="38.25" x14ac:dyDescent="0.2">
      <c r="A99" s="17">
        <v>92</v>
      </c>
      <c r="B99" s="34" t="s">
        <v>89</v>
      </c>
      <c r="C99" s="27">
        <v>2337015350</v>
      </c>
      <c r="D99" s="9">
        <v>1</v>
      </c>
      <c r="E99" s="10" t="s">
        <v>59</v>
      </c>
      <c r="F99" s="7">
        <v>9.9000000000000008E-3</v>
      </c>
      <c r="G99" s="7">
        <f>I99/J70</f>
        <v>9.8770752187754569E-3</v>
      </c>
      <c r="H99" s="12">
        <v>25603474.850000001</v>
      </c>
      <c r="I99" s="68">
        <v>110569.5</v>
      </c>
    </row>
    <row r="100" spans="1:11" ht="38.25" x14ac:dyDescent="0.2">
      <c r="A100" s="17">
        <v>93</v>
      </c>
      <c r="B100" s="34" t="s">
        <v>90</v>
      </c>
      <c r="C100" s="27">
        <v>2337017012</v>
      </c>
      <c r="D100" s="9">
        <v>1</v>
      </c>
      <c r="E100" s="10" t="s">
        <v>59</v>
      </c>
      <c r="F100" s="7">
        <v>2.5899999999999999E-2</v>
      </c>
      <c r="G100" s="7">
        <f>I100/J70</f>
        <v>2.592956126014816E-2</v>
      </c>
      <c r="H100" s="12">
        <v>19789805.41</v>
      </c>
      <c r="I100" s="68">
        <v>290270</v>
      </c>
    </row>
    <row r="101" spans="1:11" ht="38.25" x14ac:dyDescent="0.2">
      <c r="A101" s="17">
        <v>94</v>
      </c>
      <c r="B101" s="34" t="s">
        <v>91</v>
      </c>
      <c r="C101" s="27">
        <v>2337017213</v>
      </c>
      <c r="D101" s="9">
        <v>1</v>
      </c>
      <c r="E101" s="10" t="s">
        <v>59</v>
      </c>
      <c r="F101" s="7">
        <v>5.4999999999999997E-3</v>
      </c>
      <c r="G101" s="7">
        <f>I101/J70</f>
        <v>5.5165192945204455E-3</v>
      </c>
      <c r="H101" s="12">
        <v>36064530.460000001</v>
      </c>
      <c r="I101" s="68">
        <v>61755</v>
      </c>
    </row>
    <row r="102" spans="1:11" ht="38.25" x14ac:dyDescent="0.2">
      <c r="A102" s="17">
        <v>95</v>
      </c>
      <c r="B102" s="34" t="s">
        <v>92</v>
      </c>
      <c r="C102" s="27">
        <v>2337017245</v>
      </c>
      <c r="D102" s="9">
        <v>1</v>
      </c>
      <c r="E102" s="10" t="s">
        <v>59</v>
      </c>
      <c r="F102" s="7">
        <v>7.46E-2</v>
      </c>
      <c r="G102" s="7">
        <f>I102/J70</f>
        <v>7.4614463124441088E-2</v>
      </c>
      <c r="H102" s="12">
        <v>44257226.079999998</v>
      </c>
      <c r="I102" s="68">
        <v>835276</v>
      </c>
    </row>
    <row r="103" spans="1:11" ht="38.25" x14ac:dyDescent="0.2">
      <c r="A103" s="17">
        <v>96</v>
      </c>
      <c r="B103" s="34" t="s">
        <v>93</v>
      </c>
      <c r="C103" s="27">
        <v>2337017164</v>
      </c>
      <c r="D103" s="9">
        <v>1</v>
      </c>
      <c r="E103" s="10" t="s">
        <v>59</v>
      </c>
      <c r="F103" s="7">
        <v>1.24E-2</v>
      </c>
      <c r="G103" s="8">
        <v>0</v>
      </c>
      <c r="H103" s="12">
        <v>18319297.780000001</v>
      </c>
    </row>
    <row r="104" spans="1:11" ht="38.25" x14ac:dyDescent="0.2">
      <c r="A104" s="17">
        <v>97</v>
      </c>
      <c r="B104" s="34" t="s">
        <v>94</v>
      </c>
      <c r="C104" s="27">
        <v>2337016900</v>
      </c>
      <c r="D104" s="9">
        <v>1</v>
      </c>
      <c r="E104" s="10" t="s">
        <v>59</v>
      </c>
      <c r="F104" s="8">
        <v>1.37E-2</v>
      </c>
      <c r="G104" s="8">
        <v>0</v>
      </c>
      <c r="H104" s="12">
        <v>22565153.75</v>
      </c>
      <c r="J104" s="72"/>
    </row>
    <row r="105" spans="1:11" ht="38.25" x14ac:dyDescent="0.2">
      <c r="A105" s="17">
        <v>98</v>
      </c>
      <c r="B105" s="52" t="s">
        <v>102</v>
      </c>
      <c r="C105" s="55">
        <v>2337029233</v>
      </c>
      <c r="D105" s="56">
        <v>1</v>
      </c>
      <c r="E105" s="42" t="s">
        <v>55</v>
      </c>
      <c r="F105" s="48">
        <v>3.7400000000000003E-2</v>
      </c>
      <c r="G105" s="57">
        <f>I105/J63</f>
        <v>3.7366167335589215E-2</v>
      </c>
      <c r="H105" s="41">
        <v>40151171.32</v>
      </c>
      <c r="I105" s="68">
        <v>371815</v>
      </c>
    </row>
    <row r="106" spans="1:11" ht="38.25" x14ac:dyDescent="0.2">
      <c r="A106" s="17">
        <v>99</v>
      </c>
      <c r="B106" s="52" t="s">
        <v>103</v>
      </c>
      <c r="C106" s="55">
        <v>2337027194</v>
      </c>
      <c r="D106" s="56">
        <v>1</v>
      </c>
      <c r="E106" s="42" t="s">
        <v>55</v>
      </c>
      <c r="F106" s="44">
        <v>9.1999999999999998E-2</v>
      </c>
      <c r="G106" s="63">
        <v>0</v>
      </c>
      <c r="H106" s="41">
        <v>36024012.619999997</v>
      </c>
    </row>
    <row r="107" spans="1:11" ht="38.25" x14ac:dyDescent="0.2">
      <c r="A107" s="17">
        <v>100</v>
      </c>
      <c r="B107" s="52" t="s">
        <v>104</v>
      </c>
      <c r="C107" s="55">
        <v>2337043372</v>
      </c>
      <c r="D107" s="56">
        <v>1</v>
      </c>
      <c r="E107" s="42" t="s">
        <v>55</v>
      </c>
      <c r="F107" s="48">
        <v>0.436</v>
      </c>
      <c r="G107" s="57">
        <f>I107/J63</f>
        <v>0.43601312044253909</v>
      </c>
      <c r="H107" s="41">
        <v>74536017.030000001</v>
      </c>
      <c r="I107" s="68">
        <v>4338583</v>
      </c>
    </row>
    <row r="108" spans="1:11" ht="38.25" x14ac:dyDescent="0.2">
      <c r="A108" s="17">
        <v>101</v>
      </c>
      <c r="B108" s="52" t="s">
        <v>105</v>
      </c>
      <c r="C108" s="55">
        <v>2337016788</v>
      </c>
      <c r="D108" s="56">
        <v>1</v>
      </c>
      <c r="E108" s="42" t="s">
        <v>55</v>
      </c>
      <c r="F108" s="44">
        <v>3.5999999999999997E-2</v>
      </c>
      <c r="G108" s="63">
        <f>I108/J63</f>
        <v>3.6495363737125246E-2</v>
      </c>
      <c r="H108" s="41">
        <v>25915528.16</v>
      </c>
      <c r="I108" s="68">
        <v>363150</v>
      </c>
    </row>
    <row r="109" spans="1:11" ht="63.75" x14ac:dyDescent="0.2">
      <c r="A109" s="17">
        <v>102</v>
      </c>
      <c r="B109" s="36" t="s">
        <v>100</v>
      </c>
      <c r="C109" s="37">
        <v>2337030888</v>
      </c>
      <c r="D109" s="44">
        <v>1</v>
      </c>
      <c r="E109" s="39" t="s">
        <v>121</v>
      </c>
      <c r="F109" s="40">
        <v>7.8E-2</v>
      </c>
      <c r="G109" s="67">
        <v>0</v>
      </c>
      <c r="H109" s="51">
        <v>22051046.129999999</v>
      </c>
      <c r="K109" s="35"/>
    </row>
    <row r="110" spans="1:11" ht="38.25" x14ac:dyDescent="0.2">
      <c r="A110" s="17">
        <v>103</v>
      </c>
      <c r="B110" s="52" t="s">
        <v>101</v>
      </c>
      <c r="C110" s="37">
        <v>2337034307</v>
      </c>
      <c r="D110" s="44">
        <v>1</v>
      </c>
      <c r="E110" s="39" t="s">
        <v>109</v>
      </c>
      <c r="F110" s="40">
        <v>1.9E-2</v>
      </c>
      <c r="G110" s="65">
        <v>0</v>
      </c>
      <c r="H110" s="51">
        <v>2882817.74</v>
      </c>
    </row>
    <row r="111" spans="1:11" ht="38.25" x14ac:dyDescent="0.2">
      <c r="A111" s="17">
        <v>104</v>
      </c>
      <c r="B111" s="52" t="s">
        <v>128</v>
      </c>
      <c r="C111" s="37">
        <v>2376001055</v>
      </c>
      <c r="D111" s="44">
        <v>1</v>
      </c>
      <c r="E111" s="39" t="s">
        <v>140</v>
      </c>
      <c r="F111" s="40">
        <v>0.75</v>
      </c>
      <c r="G111" s="65">
        <v>0</v>
      </c>
      <c r="H111" s="51">
        <v>1872970.37</v>
      </c>
    </row>
    <row r="112" spans="1:11" ht="63.75" x14ac:dyDescent="0.2">
      <c r="A112" s="17">
        <v>105</v>
      </c>
      <c r="B112" s="36" t="s">
        <v>106</v>
      </c>
      <c r="C112" s="37">
        <v>2337030895</v>
      </c>
      <c r="D112" s="44">
        <v>1</v>
      </c>
      <c r="E112" s="39" t="s">
        <v>107</v>
      </c>
      <c r="F112" s="40">
        <v>6.0000000000000001E-3</v>
      </c>
      <c r="G112" s="64">
        <f>I112/J112</f>
        <v>1.4512023268100218E-2</v>
      </c>
      <c r="H112" s="46">
        <v>23984340.719999999</v>
      </c>
      <c r="I112" s="68">
        <v>254702.2</v>
      </c>
      <c r="J112" s="70">
        <f>I112+I114+I115+I117+I132+I113+I125+I126+I127+I128+I129+I131+I133+I134</f>
        <v>17551115.740000002</v>
      </c>
    </row>
    <row r="113" spans="1:10" ht="38.25" x14ac:dyDescent="0.2">
      <c r="A113" s="17">
        <v>106</v>
      </c>
      <c r="B113" s="36" t="s">
        <v>108</v>
      </c>
      <c r="C113" s="37">
        <v>2337031271</v>
      </c>
      <c r="D113" s="44">
        <v>1</v>
      </c>
      <c r="E113" s="39" t="s">
        <v>109</v>
      </c>
      <c r="F113" s="45">
        <v>5.0000000000000001E-3</v>
      </c>
      <c r="G113" s="65">
        <f>I113/J112*100</f>
        <v>5.1278791236550748E-4</v>
      </c>
      <c r="H113" s="47">
        <v>1481800</v>
      </c>
      <c r="I113" s="68">
        <v>90</v>
      </c>
    </row>
    <row r="114" spans="1:10" ht="38.25" x14ac:dyDescent="0.2">
      <c r="A114" s="17">
        <v>107</v>
      </c>
      <c r="B114" s="36" t="s">
        <v>110</v>
      </c>
      <c r="C114" s="37">
        <v>2337029829</v>
      </c>
      <c r="D114" s="44">
        <v>1</v>
      </c>
      <c r="E114" s="39" t="s">
        <v>111</v>
      </c>
      <c r="F114" s="45">
        <v>2.0799999999999999E-2</v>
      </c>
      <c r="G114" s="45">
        <f>I114/J112</f>
        <v>1.8003601861040427E-2</v>
      </c>
      <c r="H114" s="47">
        <v>10950749.279999999</v>
      </c>
      <c r="I114" s="68">
        <v>315983.3</v>
      </c>
    </row>
    <row r="115" spans="1:10" ht="25.5" x14ac:dyDescent="0.2">
      <c r="A115" s="17">
        <v>108</v>
      </c>
      <c r="B115" s="36" t="s">
        <v>112</v>
      </c>
      <c r="C115" s="37">
        <v>2337040928</v>
      </c>
      <c r="D115" s="44">
        <v>1</v>
      </c>
      <c r="E115" s="39" t="s">
        <v>113</v>
      </c>
      <c r="F115" s="45">
        <v>0.86860000000000004</v>
      </c>
      <c r="G115" s="48">
        <f>I115/J112</f>
        <v>0.80895341414915645</v>
      </c>
      <c r="H115" s="47">
        <v>4948000</v>
      </c>
      <c r="I115" s="68">
        <v>14198035</v>
      </c>
    </row>
    <row r="116" spans="1:10" ht="42.75" customHeight="1" x14ac:dyDescent="0.2">
      <c r="A116" s="17">
        <v>109</v>
      </c>
      <c r="B116" s="49" t="s">
        <v>114</v>
      </c>
      <c r="C116" s="50">
        <v>2337040580</v>
      </c>
      <c r="D116" s="44">
        <v>1</v>
      </c>
      <c r="E116" s="39" t="s">
        <v>115</v>
      </c>
      <c r="F116" s="44">
        <v>1</v>
      </c>
      <c r="G116" s="48">
        <v>1</v>
      </c>
      <c r="H116" s="51">
        <v>134952154.63999999</v>
      </c>
      <c r="I116" s="68">
        <v>324282.84000000003</v>
      </c>
    </row>
    <row r="117" spans="1:10" ht="73.5" customHeight="1" x14ac:dyDescent="0.2">
      <c r="A117" s="17">
        <v>110</v>
      </c>
      <c r="B117" s="36" t="s">
        <v>116</v>
      </c>
      <c r="C117" s="37">
        <v>2337030905</v>
      </c>
      <c r="D117" s="44">
        <v>1</v>
      </c>
      <c r="E117" s="39" t="s">
        <v>121</v>
      </c>
      <c r="F117" s="45">
        <v>0.1042</v>
      </c>
      <c r="G117" s="58">
        <f>I117/J112</f>
        <v>6.2585516286954856E-2</v>
      </c>
      <c r="H117" s="37">
        <v>51146648.789999999</v>
      </c>
      <c r="I117" s="68">
        <v>1098445.6399999999</v>
      </c>
    </row>
    <row r="118" spans="1:10" ht="81.75" customHeight="1" x14ac:dyDescent="0.2">
      <c r="A118" s="17">
        <v>111</v>
      </c>
      <c r="B118" s="36" t="s">
        <v>118</v>
      </c>
      <c r="C118" s="37">
        <v>2337030077</v>
      </c>
      <c r="D118" s="44">
        <v>1</v>
      </c>
      <c r="E118" s="39" t="s">
        <v>122</v>
      </c>
      <c r="F118" s="40">
        <v>0.14899999999999999</v>
      </c>
      <c r="G118" s="40">
        <v>0</v>
      </c>
      <c r="H118" s="37">
        <v>29713520.960000001</v>
      </c>
    </row>
    <row r="119" spans="1:10" ht="76.5" customHeight="1" x14ac:dyDescent="0.2">
      <c r="A119" s="17">
        <v>112</v>
      </c>
      <c r="B119" s="36" t="s">
        <v>119</v>
      </c>
      <c r="C119" s="37">
        <v>2337026240</v>
      </c>
      <c r="D119" s="44">
        <v>1</v>
      </c>
      <c r="E119" s="39" t="s">
        <v>55</v>
      </c>
      <c r="F119" s="40">
        <v>0.16400000000000001</v>
      </c>
      <c r="G119" s="40">
        <f>I119/J63</f>
        <v>0.16110600197234753</v>
      </c>
      <c r="H119" s="37">
        <v>60229732.850000001</v>
      </c>
      <c r="I119" s="68">
        <v>1603098</v>
      </c>
    </row>
    <row r="120" spans="1:10" ht="85.5" customHeight="1" x14ac:dyDescent="0.2">
      <c r="A120" s="17">
        <v>113</v>
      </c>
      <c r="B120" s="36" t="s">
        <v>120</v>
      </c>
      <c r="C120" s="37">
        <v>2337024490</v>
      </c>
      <c r="D120" s="44">
        <v>1</v>
      </c>
      <c r="E120" s="39" t="s">
        <v>55</v>
      </c>
      <c r="F120" s="40">
        <v>8.6999999999999994E-2</v>
      </c>
      <c r="G120" s="40">
        <f>I120/J63</f>
        <v>0.11853440890223574</v>
      </c>
      <c r="H120" s="37">
        <v>19317546.039999999</v>
      </c>
      <c r="I120" s="68">
        <v>1179486</v>
      </c>
    </row>
    <row r="121" spans="1:10" ht="85.5" customHeight="1" x14ac:dyDescent="0.2">
      <c r="A121" s="17">
        <v>114</v>
      </c>
      <c r="B121" s="36" t="s">
        <v>123</v>
      </c>
      <c r="C121" s="37">
        <v>2337026747</v>
      </c>
      <c r="D121" s="38">
        <v>1</v>
      </c>
      <c r="E121" s="39" t="s">
        <v>55</v>
      </c>
      <c r="F121" s="40">
        <v>8.7999999999999995E-2</v>
      </c>
      <c r="G121" s="40">
        <f>I121/J63</f>
        <v>7.9222324650656012E-2</v>
      </c>
      <c r="H121" s="37">
        <v>23232691.120000001</v>
      </c>
      <c r="I121" s="68">
        <v>788308</v>
      </c>
    </row>
    <row r="122" spans="1:10" ht="81" customHeight="1" x14ac:dyDescent="0.2">
      <c r="A122" s="17">
        <v>115</v>
      </c>
      <c r="B122" s="36" t="s">
        <v>124</v>
      </c>
      <c r="C122" s="37">
        <v>2337026715</v>
      </c>
      <c r="D122" s="38">
        <v>1</v>
      </c>
      <c r="E122" s="39" t="s">
        <v>55</v>
      </c>
      <c r="F122" s="40">
        <v>0.02</v>
      </c>
      <c r="G122" s="40">
        <v>0</v>
      </c>
      <c r="H122" s="37">
        <v>10644545.310000001</v>
      </c>
      <c r="J122" s="72"/>
    </row>
    <row r="123" spans="1:10" ht="88.5" customHeight="1" x14ac:dyDescent="0.2">
      <c r="A123" s="17">
        <v>116</v>
      </c>
      <c r="B123" s="59" t="s">
        <v>125</v>
      </c>
      <c r="C123" s="37">
        <v>2337030768</v>
      </c>
      <c r="D123" s="38">
        <v>1</v>
      </c>
      <c r="E123" s="39" t="s">
        <v>117</v>
      </c>
      <c r="F123" s="44">
        <v>6.5000000000000002E-2</v>
      </c>
      <c r="G123" s="65">
        <v>0</v>
      </c>
      <c r="H123" s="37">
        <v>7100082.04</v>
      </c>
    </row>
    <row r="124" spans="1:10" ht="33.75" customHeight="1" x14ac:dyDescent="0.2">
      <c r="A124" s="17">
        <v>117</v>
      </c>
      <c r="B124" s="49" t="s">
        <v>146</v>
      </c>
      <c r="C124" s="37">
        <v>2337031289</v>
      </c>
      <c r="D124" s="38">
        <v>1</v>
      </c>
      <c r="E124" s="37" t="s">
        <v>147</v>
      </c>
      <c r="F124" s="44">
        <v>1</v>
      </c>
      <c r="G124" s="65">
        <v>0</v>
      </c>
      <c r="H124" s="37">
        <v>6029798.7599999998</v>
      </c>
    </row>
    <row r="125" spans="1:10" ht="63" customHeight="1" x14ac:dyDescent="0.2">
      <c r="A125" s="17">
        <v>118</v>
      </c>
      <c r="B125" s="36" t="s">
        <v>133</v>
      </c>
      <c r="C125" s="37">
        <v>2337030920</v>
      </c>
      <c r="D125" s="38">
        <v>1</v>
      </c>
      <c r="E125" s="39" t="s">
        <v>117</v>
      </c>
      <c r="F125" s="40">
        <v>6.8000000000000005E-2</v>
      </c>
      <c r="G125" s="77">
        <f>I125/J112</f>
        <v>2.250569170937505E-4</v>
      </c>
      <c r="H125" s="47">
        <v>8065308.3899999997</v>
      </c>
      <c r="I125" s="68">
        <v>3950</v>
      </c>
    </row>
    <row r="126" spans="1:10" ht="47.25" customHeight="1" x14ac:dyDescent="0.2">
      <c r="A126" s="17">
        <v>119</v>
      </c>
      <c r="B126" s="36" t="s">
        <v>134</v>
      </c>
      <c r="C126" s="37">
        <v>2337034385</v>
      </c>
      <c r="D126" s="38">
        <v>1</v>
      </c>
      <c r="E126" s="39" t="s">
        <v>117</v>
      </c>
      <c r="F126" s="40">
        <v>8.6E-3</v>
      </c>
      <c r="G126" s="65">
        <v>0</v>
      </c>
      <c r="H126" s="47">
        <v>2028864.58</v>
      </c>
    </row>
    <row r="127" spans="1:10" ht="42" customHeight="1" x14ac:dyDescent="0.2">
      <c r="A127" s="17">
        <v>120</v>
      </c>
      <c r="B127" s="36" t="s">
        <v>136</v>
      </c>
      <c r="C127" s="37">
        <v>2337031137</v>
      </c>
      <c r="D127" s="38">
        <v>1</v>
      </c>
      <c r="E127" s="39" t="s">
        <v>117</v>
      </c>
      <c r="F127" s="44">
        <v>8.2000000000000003E-2</v>
      </c>
      <c r="G127" s="65">
        <f>I127/J112</f>
        <v>9.3809397897572061E-2</v>
      </c>
      <c r="H127" s="43">
        <v>22399033.350000001</v>
      </c>
      <c r="I127" s="68">
        <v>1646459.6</v>
      </c>
    </row>
    <row r="128" spans="1:10" ht="54" customHeight="1" x14ac:dyDescent="0.2">
      <c r="A128" s="17">
        <v>121</v>
      </c>
      <c r="B128" s="36" t="s">
        <v>137</v>
      </c>
      <c r="C128" s="37">
        <v>2337031105</v>
      </c>
      <c r="D128" s="38">
        <v>1</v>
      </c>
      <c r="E128" s="39" t="s">
        <v>117</v>
      </c>
      <c r="F128" s="44">
        <v>5.8000000000000003E-2</v>
      </c>
      <c r="G128" s="65">
        <f>I128/J112</f>
        <v>3.7034682559731098E-5</v>
      </c>
      <c r="H128" s="43">
        <v>4482345.7</v>
      </c>
      <c r="I128" s="68">
        <v>650</v>
      </c>
    </row>
    <row r="129" spans="1:10" ht="53.25" customHeight="1" x14ac:dyDescent="0.2">
      <c r="A129" s="17">
        <v>122</v>
      </c>
      <c r="B129" s="36" t="s">
        <v>138</v>
      </c>
      <c r="C129" s="37">
        <v>2337034346</v>
      </c>
      <c r="D129" s="38">
        <v>1</v>
      </c>
      <c r="E129" s="39" t="s">
        <v>122</v>
      </c>
      <c r="F129" s="44">
        <v>1.7999999999999999E-2</v>
      </c>
      <c r="G129" s="65">
        <v>0</v>
      </c>
      <c r="H129" s="43">
        <v>4244794.34</v>
      </c>
    </row>
    <row r="130" spans="1:10" ht="40.5" customHeight="1" x14ac:dyDescent="0.2">
      <c r="A130" s="17">
        <v>123</v>
      </c>
      <c r="B130" s="36" t="s">
        <v>139</v>
      </c>
      <c r="C130" s="37">
        <v>2337043252</v>
      </c>
      <c r="D130" s="38">
        <v>1</v>
      </c>
      <c r="E130" s="39" t="s">
        <v>140</v>
      </c>
      <c r="F130" s="44">
        <v>0.25</v>
      </c>
      <c r="G130" s="65">
        <f>I130/J112</f>
        <v>5.983095408611327E-3</v>
      </c>
      <c r="H130" s="43">
        <v>5138869.3099999996</v>
      </c>
      <c r="I130" s="68">
        <v>105010</v>
      </c>
      <c r="J130" s="73"/>
    </row>
    <row r="131" spans="1:10" ht="45" customHeight="1" x14ac:dyDescent="0.2">
      <c r="A131" s="17">
        <v>124</v>
      </c>
      <c r="B131" s="36" t="s">
        <v>141</v>
      </c>
      <c r="C131" s="37">
        <v>2337034314</v>
      </c>
      <c r="D131" s="38">
        <v>1</v>
      </c>
      <c r="E131" s="39" t="s">
        <v>122</v>
      </c>
      <c r="F131" s="44">
        <v>0.01</v>
      </c>
      <c r="G131" s="65">
        <v>0</v>
      </c>
      <c r="H131" s="54">
        <v>1400153.16</v>
      </c>
    </row>
    <row r="132" spans="1:10" ht="71.25" customHeight="1" x14ac:dyDescent="0.2">
      <c r="A132" s="17">
        <v>125</v>
      </c>
      <c r="B132" s="36" t="s">
        <v>142</v>
      </c>
      <c r="C132" s="37">
        <v>2337030870</v>
      </c>
      <c r="D132" s="38">
        <v>1</v>
      </c>
      <c r="E132" s="39" t="s">
        <v>117</v>
      </c>
      <c r="F132" s="44">
        <v>1E-3</v>
      </c>
      <c r="G132" s="65">
        <f>I132/J112</f>
        <v>1.7206883281598139E-3</v>
      </c>
      <c r="H132" s="54">
        <v>9614472.4399999995</v>
      </c>
      <c r="I132" s="68">
        <v>30200</v>
      </c>
    </row>
    <row r="133" spans="1:10" ht="99.75" customHeight="1" x14ac:dyDescent="0.2">
      <c r="A133" s="17">
        <v>126</v>
      </c>
      <c r="B133" s="15" t="s">
        <v>143</v>
      </c>
      <c r="C133" s="13">
        <v>2337034441</v>
      </c>
      <c r="D133" s="53">
        <v>1</v>
      </c>
      <c r="E133" s="39" t="s">
        <v>117</v>
      </c>
      <c r="F133" s="8">
        <v>5.0000000000000001E-3</v>
      </c>
      <c r="G133" s="78">
        <f>I133/J112</f>
        <v>1.4813873023892439E-4</v>
      </c>
      <c r="H133" s="76">
        <v>12606186.529999999</v>
      </c>
      <c r="I133" s="68">
        <v>2600</v>
      </c>
    </row>
    <row r="134" spans="1:10" ht="39.75" customHeight="1" x14ac:dyDescent="0.2">
      <c r="A134" s="17">
        <v>127</v>
      </c>
      <c r="B134" s="15" t="s">
        <v>144</v>
      </c>
      <c r="C134" s="28">
        <v>2337034321</v>
      </c>
      <c r="D134" s="11">
        <v>1</v>
      </c>
      <c r="E134" s="6" t="s">
        <v>117</v>
      </c>
      <c r="F134" s="8">
        <v>5.0000000000000001E-3</v>
      </c>
      <c r="G134" s="66">
        <v>0</v>
      </c>
      <c r="H134" s="76">
        <v>1934945.58</v>
      </c>
    </row>
    <row r="135" spans="1:10" ht="43.5" customHeight="1" x14ac:dyDescent="0.2">
      <c r="A135" s="24"/>
      <c r="B135" s="33"/>
      <c r="C135" s="29"/>
      <c r="D135" s="29"/>
      <c r="E135" s="29"/>
      <c r="F135" s="21"/>
      <c r="G135" s="29"/>
      <c r="H135" s="29"/>
    </row>
    <row r="136" spans="1:10" x14ac:dyDescent="0.2">
      <c r="A136" s="25"/>
      <c r="B136" s="30"/>
      <c r="C136" s="26"/>
      <c r="D136" s="19"/>
      <c r="E136" s="19"/>
      <c r="F136" s="19"/>
      <c r="G136" s="19"/>
      <c r="H136" s="26"/>
    </row>
    <row r="137" spans="1:10" x14ac:dyDescent="0.2">
      <c r="A137" s="22"/>
      <c r="B137" s="31"/>
      <c r="C137" s="23"/>
      <c r="D137" s="23"/>
      <c r="E137" s="23"/>
      <c r="F137" s="23"/>
      <c r="G137" s="23"/>
      <c r="H137" s="23"/>
    </row>
  </sheetData>
  <mergeCells count="2">
    <mergeCell ref="A1:H1"/>
    <mergeCell ref="A5:H6"/>
  </mergeCells>
  <pageMargins left="0.23622047244094491" right="0.23622047244094491" top="0.74803149606299213" bottom="0.74803149606299213" header="0.31496062992125984" footer="0.31496062992125984"/>
  <pageSetup paperSize="9" scale="92" orientation="landscape" r:id="rId1"/>
  <headerFooter differentFirst="1">
    <oddHeader>&amp;C&amp;P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Приложение 1</vt:lpstr>
      <vt:lpstr>'Приложение 1'!Область_печати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2025-01-29T05:39:25Z</dcterms:modified>
</cp:coreProperties>
</file>